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1"/>
  </bookViews>
  <sheets>
    <sheet name="Πίνακας 12" sheetId="1" r:id="rId1"/>
    <sheet name="Πίνακας 13" sheetId="2" r:id="rId2"/>
  </sheets>
  <definedNames>
    <definedName name="_xlnm.Print_Area" localSheetId="0">'Πίνακας 12'!$A$1:$V$23</definedName>
    <definedName name="_xlnm.Print_Area" localSheetId="1">'Πίνακας 13'!$A$1:$V$17</definedName>
  </definedNames>
  <calcPr fullCalcOnLoad="1"/>
</workbook>
</file>

<file path=xl/sharedStrings.xml><?xml version="1.0" encoding="utf-8"?>
<sst xmlns="http://schemas.openxmlformats.org/spreadsheetml/2006/main" count="88" uniqueCount="60">
  <si>
    <t>ΣΥΝΟΛΟ</t>
  </si>
  <si>
    <t>Λευκωσία</t>
  </si>
  <si>
    <t>Μετ.</t>
  </si>
  <si>
    <t xml:space="preserve">       Λεμεσός</t>
  </si>
  <si>
    <t>Οικονομική</t>
  </si>
  <si>
    <t xml:space="preserve"> Δραστηριότητα</t>
  </si>
  <si>
    <t xml:space="preserve">          ΣΥΝΟΛΟ</t>
  </si>
  <si>
    <t xml:space="preserve">     Λάρνακα/Αμμόx.</t>
  </si>
  <si>
    <t xml:space="preserve">          Λευκωσία</t>
  </si>
  <si>
    <t xml:space="preserve">             Πάφος </t>
  </si>
  <si>
    <t>Λάρν./Αμμόx.</t>
  </si>
  <si>
    <t xml:space="preserve"> Λεμεσός</t>
  </si>
  <si>
    <t xml:space="preserve">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</si>
  <si>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</si>
  <si>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</si>
  <si>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</si>
  <si>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</si>
  <si>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</si>
  <si>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</si>
  <si>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</si>
  <si>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</si>
  <si>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</si>
  <si>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</si>
  <si>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</si>
  <si>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</si>
  <si>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</si>
  <si>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</si>
  <si>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</si>
  <si>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</si>
  <si>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</si>
  <si>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</si>
  <si>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</si>
  <si>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</si>
  <si>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</si>
  <si>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</si>
  <si>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</si>
  <si>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</si>
  <si>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</si>
  <si>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</si>
  <si>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</si>
  <si>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</si>
  <si>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</si>
  <si>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</si>
  <si>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</si>
  <si>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</si>
  <si>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</si>
  <si>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</si>
  <si>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</si>
  <si>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</si>
  <si>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</si>
  <si>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</si>
  <si>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</si>
  <si>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P</t>
  </si>
  <si>
    <t>Χ</t>
  </si>
  <si>
    <t>X</t>
  </si>
  <si>
    <t xml:space="preserve">Επαγγελματική </t>
  </si>
  <si>
    <t>Κατηγορία</t>
  </si>
  <si>
    <t>ΕΝΗΜΕΡΩΣΗ/ΕΠΙΚΟΙΝ.</t>
  </si>
  <si>
    <t>ΠΙΝΑΚΑΣ 12 : Εγγεγραμμένη Ανεργία κατά Οικονομική Δραστηριότητα και κατά Επαρχία κατά το Νοέμβριο του 2010 και  2011</t>
  </si>
  <si>
    <t>ΠΙΝΑΚΑΣ 13 : Εγγεγραμμένη Ανεργία κατά Επαγγελματική Κατηγορία και κατά Επαρχία κατά το Νοέμβριο  2011 και  2010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</si>
</sst>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  <numFmt numFmtId="181" formatCode="0.000%"/>
  </numFmts>
  <fonts count="46">
    <font>
      <sz val="10"/>
      <name val="Arial"/>
      <family val="0"/>
    </font>
    <font>
      <b/>
      <sz val="10"/>
      <name val="Arial Greek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Greek"/>
      <family val="0"/>
    </font>
    <font>
      <u val="single"/>
      <sz val="8"/>
      <color indexed="36"/>
      <name val="Arial Greek"/>
      <family val="0"/>
    </font>
    <font>
      <u val="single"/>
      <sz val="8"/>
      <color indexed="12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180" fontId="2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9" xfId="0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5" xfId="0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9" fontId="2" fillId="0" borderId="27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9" fillId="0" borderId="0" xfId="0" applyFont="1" applyAlignment="1">
      <alignment/>
    </xf>
    <xf numFmtId="46" fontId="0" fillId="0" borderId="0" xfId="0" applyNumberFormat="1" applyAlignment="1">
      <alignment/>
    </xf>
    <xf numFmtId="3" fontId="0" fillId="0" borderId="24" xfId="0" applyNumberFormat="1" applyFont="1" applyFill="1" applyBorder="1" applyAlignment="1">
      <alignment/>
    </xf>
    <xf numFmtId="9" fontId="2" fillId="0" borderId="37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45" fillId="0" borderId="22" xfId="59" applyFont="1" applyBorder="1">
      <alignment/>
      <protection/>
    </xf>
    <xf numFmtId="0" fontId="45" fillId="0" borderId="23" xfId="76" applyFont="1" applyFill="1" applyBorder="1">
      <alignment/>
      <protection/>
    </xf>
    <xf numFmtId="0" fontId="45" fillId="0" borderId="23" xfId="77" applyFont="1" applyFill="1" applyBorder="1">
      <alignment/>
      <protection/>
    </xf>
    <xf numFmtId="0" fontId="45" fillId="0" borderId="22" xfId="61" applyFont="1" applyBorder="1">
      <alignment/>
      <protection/>
    </xf>
    <xf numFmtId="0" fontId="45" fillId="0" borderId="23" xfId="78" applyFont="1" applyFill="1" applyBorder="1">
      <alignment/>
      <protection/>
    </xf>
    <xf numFmtId="0" fontId="45" fillId="0" borderId="22" xfId="63" applyFont="1" applyBorder="1">
      <alignment/>
      <protection/>
    </xf>
    <xf numFmtId="0" fontId="45" fillId="0" borderId="39" xfId="76" applyFont="1" applyFill="1" applyBorder="1">
      <alignment/>
      <protection/>
    </xf>
    <xf numFmtId="0" fontId="45" fillId="0" borderId="39" xfId="77" applyFont="1" applyFill="1" applyBorder="1">
      <alignment/>
      <protection/>
    </xf>
    <xf numFmtId="0" fontId="45" fillId="0" borderId="39" xfId="78" applyFont="1" applyFill="1" applyBorder="1">
      <alignment/>
      <protection/>
    </xf>
    <xf numFmtId="0" fontId="0" fillId="0" borderId="22" xfId="0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8" fillId="0" borderId="0" xfId="69">
      <alignment/>
      <protection/>
    </xf>
    <xf numFmtId="3" fontId="10" fillId="0" borderId="25" xfId="71" applyNumberFormat="1" applyFont="1" applyBorder="1">
      <alignment/>
      <protection/>
    </xf>
    <xf numFmtId="3" fontId="10" fillId="0" borderId="0" xfId="71" applyNumberFormat="1" applyFont="1" applyBorder="1">
      <alignment/>
      <protection/>
    </xf>
    <xf numFmtId="3" fontId="0" fillId="0" borderId="35" xfId="81" applyNumberFormat="1" applyFont="1" applyFill="1" applyBorder="1">
      <alignment/>
      <protection/>
    </xf>
    <xf numFmtId="0" fontId="45" fillId="0" borderId="22" xfId="64" applyFont="1" applyBorder="1">
      <alignment/>
      <protection/>
    </xf>
    <xf numFmtId="9" fontId="2" fillId="0" borderId="36" xfId="0" applyNumberFormat="1" applyFont="1" applyFill="1" applyBorder="1" applyAlignment="1">
      <alignment/>
    </xf>
    <xf numFmtId="0" fontId="2" fillId="0" borderId="36" xfId="0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3" fontId="0" fillId="0" borderId="41" xfId="81" applyNumberFormat="1" applyFont="1" applyFill="1" applyBorder="1">
      <alignment/>
      <protection/>
    </xf>
    <xf numFmtId="0" fontId="45" fillId="0" borderId="28" xfId="64" applyFont="1" applyBorder="1">
      <alignment/>
      <protection/>
    </xf>
    <xf numFmtId="3" fontId="0" fillId="0" borderId="42" xfId="0" applyNumberFormat="1" applyFont="1" applyFill="1" applyBorder="1" applyAlignment="1">
      <alignment/>
    </xf>
    <xf numFmtId="0" fontId="0" fillId="0" borderId="28" xfId="0" applyBorder="1" applyAlignment="1">
      <alignment/>
    </xf>
    <xf numFmtId="3" fontId="2" fillId="0" borderId="43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9" fontId="2" fillId="0" borderId="28" xfId="84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0" fillId="0" borderId="0" xfId="72" applyFont="1" applyBorder="1">
      <alignment/>
      <protection/>
    </xf>
    <xf numFmtId="9" fontId="2" fillId="0" borderId="45" xfId="84" applyFont="1" applyFill="1" applyBorder="1" applyAlignment="1">
      <alignment/>
    </xf>
    <xf numFmtId="9" fontId="2" fillId="0" borderId="46" xfId="84" applyFont="1" applyFill="1" applyBorder="1" applyAlignment="1">
      <alignment/>
    </xf>
    <xf numFmtId="9" fontId="2" fillId="0" borderId="45" xfId="84" applyFont="1" applyFill="1" applyBorder="1" applyAlignment="1">
      <alignment/>
    </xf>
    <xf numFmtId="0" fontId="45" fillId="0" borderId="22" xfId="60" applyFont="1" applyBorder="1">
      <alignment/>
      <protection/>
    </xf>
    <xf numFmtId="0" fontId="1" fillId="0" borderId="36" xfId="0" applyFont="1" applyFill="1" applyBorder="1" applyAlignment="1">
      <alignment/>
    </xf>
    <xf numFmtId="0" fontId="1" fillId="0" borderId="36" xfId="0" applyFont="1" applyFill="1" applyBorder="1" applyAlignment="1" quotePrefix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45" fillId="0" borderId="26" xfId="59" applyFont="1" applyBorder="1">
      <alignment/>
      <protection/>
    </xf>
    <xf numFmtId="0" fontId="1" fillId="0" borderId="15" xfId="0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51" xfId="81" applyNumberFormat="1" applyFont="1" applyFill="1" applyBorder="1">
      <alignment/>
      <protection/>
    </xf>
    <xf numFmtId="0" fontId="45" fillId="0" borderId="26" xfId="64" applyFont="1" applyBorder="1">
      <alignment/>
      <protection/>
    </xf>
    <xf numFmtId="3" fontId="2" fillId="0" borderId="26" xfId="0" applyNumberFormat="1" applyFont="1" applyFill="1" applyBorder="1" applyAlignment="1">
      <alignment/>
    </xf>
    <xf numFmtId="9" fontId="2" fillId="0" borderId="52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0" fontId="0" fillId="0" borderId="26" xfId="0" applyBorder="1" applyAlignment="1">
      <alignment/>
    </xf>
    <xf numFmtId="3" fontId="2" fillId="0" borderId="39" xfId="0" applyNumberFormat="1" applyFont="1" applyFill="1" applyBorder="1" applyAlignment="1">
      <alignment/>
    </xf>
    <xf numFmtId="9" fontId="2" fillId="0" borderId="37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9" fontId="2" fillId="0" borderId="47" xfId="0" applyNumberFormat="1" applyFont="1" applyFill="1" applyBorder="1" applyAlignment="1">
      <alignment/>
    </xf>
    <xf numFmtId="9" fontId="2" fillId="0" borderId="26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9" fontId="2" fillId="0" borderId="29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9" fontId="2" fillId="0" borderId="27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9" fontId="2" fillId="0" borderId="44" xfId="0" applyNumberFormat="1" applyFont="1" applyFill="1" applyBorder="1" applyAlignment="1">
      <alignment/>
    </xf>
    <xf numFmtId="0" fontId="45" fillId="0" borderId="26" xfId="60" applyFont="1" applyBorder="1">
      <alignment/>
      <protection/>
    </xf>
    <xf numFmtId="0" fontId="45" fillId="0" borderId="26" xfId="61" applyFont="1" applyBorder="1">
      <alignment/>
      <protection/>
    </xf>
    <xf numFmtId="0" fontId="45" fillId="0" borderId="26" xfId="63" applyFont="1" applyBorder="1">
      <alignment/>
      <protection/>
    </xf>
    <xf numFmtId="3" fontId="0" fillId="0" borderId="33" xfId="0" applyNumberFormat="1" applyFont="1" applyFill="1" applyBorder="1" applyAlignment="1">
      <alignment/>
    </xf>
    <xf numFmtId="3" fontId="2" fillId="0" borderId="53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3" xfId="73"/>
    <cellStyle name="Normal 3 2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Πίνακας 9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PageLayoutView="0" workbookViewId="0" topLeftCell="A2">
      <selection activeCell="A24" sqref="A24:IV45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4" width="5.28125" style="0" customWidth="1"/>
    <col min="5" max="5" width="6.57421875" style="2" customWidth="1"/>
    <col min="6" max="6" width="5.7109375" style="2" customWidth="1"/>
    <col min="7" max="7" width="6.140625" style="0" customWidth="1"/>
    <col min="8" max="8" width="5.421875" style="0" customWidth="1"/>
    <col min="9" max="10" width="5.421875" style="2" customWidth="1"/>
    <col min="11" max="11" width="5.57421875" style="0" customWidth="1"/>
    <col min="12" max="12" width="5.421875" style="0" customWidth="1"/>
    <col min="13" max="13" width="6.140625" style="2" customWidth="1"/>
    <col min="14" max="14" width="6.28125" style="2" customWidth="1"/>
    <col min="15" max="15" width="5.7109375" style="0" customWidth="1"/>
    <col min="16" max="16" width="6.421875" style="0" customWidth="1"/>
    <col min="17" max="17" width="5.421875" style="0" customWidth="1"/>
    <col min="18" max="18" width="5.57421875" style="0" customWidth="1"/>
    <col min="19" max="19" width="6.421875" style="0" customWidth="1"/>
    <col min="20" max="20" width="6.28125" style="0" customWidth="1"/>
    <col min="21" max="21" width="6.421875" style="0" customWidth="1"/>
    <col min="22" max="22" width="6.8515625" style="0" customWidth="1"/>
    <col min="24" max="24" width="6.28125" style="3" customWidth="1"/>
    <col min="25" max="25" width="9.8515625" style="0" customWidth="1"/>
    <col min="26" max="26" width="12.421875" style="0" customWidth="1"/>
  </cols>
  <sheetData>
    <row r="1" spans="1:22" ht="12.75">
      <c r="A1" s="174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48"/>
      <c r="V1" s="48"/>
    </row>
    <row r="2" spans="1:24" s="20" customFormat="1" ht="16.5" customHeight="1" thickBot="1">
      <c r="A2" s="65"/>
      <c r="B2" s="65"/>
      <c r="C2" s="65"/>
      <c r="D2" s="65"/>
      <c r="E2" s="31"/>
      <c r="F2" s="31"/>
      <c r="G2" s="65"/>
      <c r="H2" s="65"/>
      <c r="I2" s="31"/>
      <c r="J2" s="31"/>
      <c r="K2" s="65"/>
      <c r="L2" s="65"/>
      <c r="M2" s="31"/>
      <c r="N2" s="31"/>
      <c r="O2" s="65"/>
      <c r="P2" s="65"/>
      <c r="Q2" s="65"/>
      <c r="R2" s="65"/>
      <c r="S2" s="65"/>
      <c r="T2" s="65"/>
      <c r="U2" s="65"/>
      <c r="V2" s="65"/>
      <c r="X2" s="38"/>
    </row>
    <row r="3" spans="1:24" s="31" customFormat="1" ht="12.75">
      <c r="A3" s="9"/>
      <c r="B3" s="137" t="s">
        <v>4</v>
      </c>
      <c r="C3" s="171" t="s">
        <v>8</v>
      </c>
      <c r="D3" s="172"/>
      <c r="E3" s="172"/>
      <c r="F3" s="173"/>
      <c r="G3" s="171" t="s">
        <v>7</v>
      </c>
      <c r="H3" s="172"/>
      <c r="I3" s="172"/>
      <c r="J3" s="173"/>
      <c r="K3" s="171" t="s">
        <v>3</v>
      </c>
      <c r="L3" s="172"/>
      <c r="M3" s="172"/>
      <c r="N3" s="173"/>
      <c r="O3" s="171" t="s">
        <v>9</v>
      </c>
      <c r="P3" s="172"/>
      <c r="Q3" s="172"/>
      <c r="R3" s="173"/>
      <c r="S3" s="171" t="s">
        <v>6</v>
      </c>
      <c r="T3" s="172"/>
      <c r="U3" s="172"/>
      <c r="V3" s="173"/>
      <c r="X3" s="28"/>
    </row>
    <row r="4" spans="1:24" s="20" customFormat="1" ht="13.5" thickBot="1">
      <c r="A4" s="66"/>
      <c r="B4" s="138" t="s">
        <v>5</v>
      </c>
      <c r="C4" s="72">
        <v>2010</v>
      </c>
      <c r="D4" s="73">
        <v>2011</v>
      </c>
      <c r="E4" s="177" t="s">
        <v>2</v>
      </c>
      <c r="F4" s="178"/>
      <c r="G4" s="44">
        <v>2010</v>
      </c>
      <c r="H4" s="45">
        <v>2011</v>
      </c>
      <c r="I4" s="175" t="s">
        <v>2</v>
      </c>
      <c r="J4" s="176"/>
      <c r="K4" s="44">
        <v>2010</v>
      </c>
      <c r="L4" s="45">
        <v>2011</v>
      </c>
      <c r="M4" s="175" t="s">
        <v>2</v>
      </c>
      <c r="N4" s="176"/>
      <c r="O4" s="44">
        <v>2010</v>
      </c>
      <c r="P4" s="45">
        <v>2011</v>
      </c>
      <c r="Q4" s="175" t="s">
        <v>2</v>
      </c>
      <c r="R4" s="176"/>
      <c r="S4" s="44">
        <v>2010</v>
      </c>
      <c r="T4" s="45">
        <v>2011</v>
      </c>
      <c r="U4" s="175" t="s">
        <v>2</v>
      </c>
      <c r="V4" s="176"/>
      <c r="X4" s="32"/>
    </row>
    <row r="5" spans="1:30" s="20" customFormat="1" ht="13.5" thickBot="1">
      <c r="A5" s="67"/>
      <c r="B5" s="139"/>
      <c r="C5" s="68"/>
      <c r="D5" s="74"/>
      <c r="E5" s="62"/>
      <c r="F5" s="63" t="s">
        <v>22</v>
      </c>
      <c r="G5" s="86"/>
      <c r="H5" s="61"/>
      <c r="I5" s="45"/>
      <c r="J5" s="46" t="s">
        <v>22</v>
      </c>
      <c r="K5" s="69"/>
      <c r="L5" s="52"/>
      <c r="M5" s="45"/>
      <c r="N5" s="46" t="s">
        <v>22</v>
      </c>
      <c r="O5" s="69"/>
      <c r="P5" s="61"/>
      <c r="Q5" s="52"/>
      <c r="R5" s="70" t="s">
        <v>22</v>
      </c>
      <c r="S5" s="69"/>
      <c r="T5" s="61"/>
      <c r="U5" s="61"/>
      <c r="V5" s="75" t="s">
        <v>22</v>
      </c>
      <c r="X5" s="19"/>
      <c r="Y5" s="11" t="s">
        <v>1</v>
      </c>
      <c r="Z5" s="11" t="s">
        <v>10</v>
      </c>
      <c r="AA5" s="11" t="s">
        <v>11</v>
      </c>
      <c r="AB5" s="27" t="s">
        <v>12</v>
      </c>
      <c r="AC5" s="28"/>
      <c r="AD5" s="28"/>
    </row>
    <row r="6" spans="1:28" s="20" customFormat="1" ht="12.75">
      <c r="A6" s="53" t="s">
        <v>39</v>
      </c>
      <c r="B6" s="133" t="s">
        <v>25</v>
      </c>
      <c r="C6" s="140">
        <v>44</v>
      </c>
      <c r="D6" s="87">
        <v>61</v>
      </c>
      <c r="E6" s="47">
        <f>D6-C6</f>
        <v>17</v>
      </c>
      <c r="F6" s="57">
        <f>E6/C6</f>
        <v>0.38636363636363635</v>
      </c>
      <c r="G6" s="88">
        <v>35</v>
      </c>
      <c r="H6" s="132">
        <v>37</v>
      </c>
      <c r="I6" s="47">
        <f>H6-G6</f>
        <v>2</v>
      </c>
      <c r="J6" s="57">
        <f>I6/G6</f>
        <v>0.05714285714285714</v>
      </c>
      <c r="K6" s="89">
        <v>44</v>
      </c>
      <c r="L6" s="90">
        <v>74</v>
      </c>
      <c r="M6" s="47">
        <f>L6-K6</f>
        <v>30</v>
      </c>
      <c r="N6" s="57">
        <f>M6/K6</f>
        <v>0.6818181818181818</v>
      </c>
      <c r="O6" s="91">
        <v>19</v>
      </c>
      <c r="P6" s="92">
        <v>17</v>
      </c>
      <c r="Q6" s="47">
        <f>P6-O6</f>
        <v>-2</v>
      </c>
      <c r="R6" s="57">
        <f>Q6/O6</f>
        <v>-0.10526315789473684</v>
      </c>
      <c r="S6" s="82">
        <f>C6+G6+K6+O6</f>
        <v>142</v>
      </c>
      <c r="T6" s="82">
        <f aca="true" t="shared" si="0" ref="T6:T21">D6+H6+L6+P6</f>
        <v>189</v>
      </c>
      <c r="U6" s="47">
        <f>T6-S6</f>
        <v>47</v>
      </c>
      <c r="V6" s="57">
        <f>U6/S6</f>
        <v>0.33098591549295775</v>
      </c>
      <c r="X6" s="13">
        <v>1</v>
      </c>
      <c r="Y6" s="6">
        <f>X6-W6</f>
        <v>1</v>
      </c>
      <c r="Z6" s="6">
        <v>-6</v>
      </c>
      <c r="AA6" s="6">
        <f>Z6-Y6</f>
        <v>-7</v>
      </c>
      <c r="AB6" s="6">
        <f>AA6-Z6</f>
        <v>-1</v>
      </c>
    </row>
    <row r="7" spans="1:28" s="20" customFormat="1" ht="12.75">
      <c r="A7" s="53" t="s">
        <v>40</v>
      </c>
      <c r="B7" s="133" t="s">
        <v>26</v>
      </c>
      <c r="C7" s="140">
        <v>8</v>
      </c>
      <c r="D7" s="87">
        <v>8</v>
      </c>
      <c r="E7" s="47">
        <f aca="true" t="shared" si="1" ref="E7:E22">D7-C7</f>
        <v>0</v>
      </c>
      <c r="F7" s="57">
        <f aca="true" t="shared" si="2" ref="F7:F22">E7/C7</f>
        <v>0</v>
      </c>
      <c r="G7" s="88">
        <v>11</v>
      </c>
      <c r="H7" s="132">
        <v>16</v>
      </c>
      <c r="I7" s="47">
        <f aca="true" t="shared" si="3" ref="I7:I22">H7-G7</f>
        <v>5</v>
      </c>
      <c r="J7" s="57">
        <f aca="true" t="shared" si="4" ref="J7:J22">I7/G7</f>
        <v>0.45454545454545453</v>
      </c>
      <c r="K7" s="89">
        <v>14</v>
      </c>
      <c r="L7" s="90">
        <v>7</v>
      </c>
      <c r="M7" s="47">
        <f aca="true" t="shared" si="5" ref="M7:M22">L7-K7</f>
        <v>-7</v>
      </c>
      <c r="N7" s="57">
        <f aca="true" t="shared" si="6" ref="N7:N22">M7/K7</f>
        <v>-0.5</v>
      </c>
      <c r="O7" s="91">
        <v>3</v>
      </c>
      <c r="P7" s="92">
        <v>4</v>
      </c>
      <c r="Q7" s="47">
        <f aca="true" t="shared" si="7" ref="Q7:Q22">P7-O7</f>
        <v>1</v>
      </c>
      <c r="R7" s="57">
        <v>0</v>
      </c>
      <c r="S7" s="82">
        <f aca="true" t="shared" si="8" ref="S7:S21">C7+G7+K7+O7</f>
        <v>36</v>
      </c>
      <c r="T7" s="82">
        <f t="shared" si="0"/>
        <v>35</v>
      </c>
      <c r="U7" s="47">
        <f aca="true" t="shared" si="9" ref="U7:U22">T7-S7</f>
        <v>-1</v>
      </c>
      <c r="V7" s="57">
        <f aca="true" t="shared" si="10" ref="V7:V22">U7/S7</f>
        <v>-0.027777777777777776</v>
      </c>
      <c r="X7" s="13">
        <v>2</v>
      </c>
      <c r="Y7" s="7">
        <f aca="true" t="shared" si="11" ref="Y7:Y16">X7-W7</f>
        <v>2</v>
      </c>
      <c r="Z7" s="7">
        <v>-4</v>
      </c>
      <c r="AA7" s="7">
        <f aca="true" t="shared" si="12" ref="AA7:AA16">Z7-Y7</f>
        <v>-6</v>
      </c>
      <c r="AB7" s="7">
        <f aca="true" t="shared" si="13" ref="AB7:AB16">AA7-Z7</f>
        <v>-2</v>
      </c>
    </row>
    <row r="8" spans="1:28" s="20" customFormat="1" ht="12.75">
      <c r="A8" s="53" t="s">
        <v>41</v>
      </c>
      <c r="B8" s="134" t="s">
        <v>27</v>
      </c>
      <c r="C8" s="140">
        <v>921</v>
      </c>
      <c r="D8" s="87">
        <v>1176</v>
      </c>
      <c r="E8" s="47">
        <f t="shared" si="1"/>
        <v>255</v>
      </c>
      <c r="F8" s="57">
        <f t="shared" si="2"/>
        <v>0.2768729641693811</v>
      </c>
      <c r="G8" s="88">
        <v>517</v>
      </c>
      <c r="H8" s="132">
        <v>721</v>
      </c>
      <c r="I8" s="47">
        <f t="shared" si="3"/>
        <v>204</v>
      </c>
      <c r="J8" s="57">
        <f t="shared" si="4"/>
        <v>0.3945841392649903</v>
      </c>
      <c r="K8" s="89">
        <v>711</v>
      </c>
      <c r="L8" s="90">
        <v>1023</v>
      </c>
      <c r="M8" s="47">
        <f t="shared" si="5"/>
        <v>312</v>
      </c>
      <c r="N8" s="57">
        <f t="shared" si="6"/>
        <v>0.4388185654008439</v>
      </c>
      <c r="O8" s="91">
        <v>163</v>
      </c>
      <c r="P8" s="92">
        <v>201</v>
      </c>
      <c r="Q8" s="47">
        <f t="shared" si="7"/>
        <v>38</v>
      </c>
      <c r="R8" s="57">
        <v>0</v>
      </c>
      <c r="S8" s="82">
        <f t="shared" si="8"/>
        <v>2312</v>
      </c>
      <c r="T8" s="82">
        <f t="shared" si="0"/>
        <v>3121</v>
      </c>
      <c r="U8" s="47">
        <f t="shared" si="9"/>
        <v>809</v>
      </c>
      <c r="V8" s="57">
        <f t="shared" si="10"/>
        <v>0.3499134948096886</v>
      </c>
      <c r="X8" s="13">
        <v>3</v>
      </c>
      <c r="Y8" s="6">
        <f t="shared" si="11"/>
        <v>3</v>
      </c>
      <c r="Z8" s="6">
        <v>2</v>
      </c>
      <c r="AA8" s="6">
        <f t="shared" si="12"/>
        <v>-1</v>
      </c>
      <c r="AB8" s="6">
        <f t="shared" si="13"/>
        <v>-3</v>
      </c>
    </row>
    <row r="9" spans="1:28" s="20" customFormat="1" ht="12.75">
      <c r="A9" s="53" t="s">
        <v>42</v>
      </c>
      <c r="B9" s="134" t="s">
        <v>28</v>
      </c>
      <c r="C9" s="140">
        <v>5</v>
      </c>
      <c r="D9" s="87">
        <v>1</v>
      </c>
      <c r="E9" s="47">
        <f t="shared" si="1"/>
        <v>-4</v>
      </c>
      <c r="F9" s="57">
        <f t="shared" si="2"/>
        <v>-0.8</v>
      </c>
      <c r="G9" s="88">
        <v>4</v>
      </c>
      <c r="H9" s="132">
        <v>3</v>
      </c>
      <c r="I9" s="47">
        <f t="shared" si="3"/>
        <v>-1</v>
      </c>
      <c r="J9" s="57">
        <f t="shared" si="4"/>
        <v>-0.25</v>
      </c>
      <c r="K9" s="89">
        <v>7</v>
      </c>
      <c r="L9" s="90">
        <v>5</v>
      </c>
      <c r="M9" s="47">
        <f t="shared" si="5"/>
        <v>-2</v>
      </c>
      <c r="N9" s="57">
        <f t="shared" si="6"/>
        <v>-0.2857142857142857</v>
      </c>
      <c r="O9" s="91">
        <v>3</v>
      </c>
      <c r="P9" s="92">
        <v>1</v>
      </c>
      <c r="Q9" s="47">
        <f t="shared" si="7"/>
        <v>-2</v>
      </c>
      <c r="R9" s="57">
        <f aca="true" t="shared" si="14" ref="R9:R22">Q9/O9</f>
        <v>-0.6666666666666666</v>
      </c>
      <c r="S9" s="82">
        <f t="shared" si="8"/>
        <v>19</v>
      </c>
      <c r="T9" s="82">
        <f t="shared" si="0"/>
        <v>10</v>
      </c>
      <c r="U9" s="47">
        <f t="shared" si="9"/>
        <v>-9</v>
      </c>
      <c r="V9" s="57">
        <f t="shared" si="10"/>
        <v>-0.47368421052631576</v>
      </c>
      <c r="X9" s="13">
        <v>4</v>
      </c>
      <c r="Y9" s="7">
        <f t="shared" si="11"/>
        <v>4</v>
      </c>
      <c r="Z9" s="7">
        <v>-79</v>
      </c>
      <c r="AA9" s="7">
        <f t="shared" si="12"/>
        <v>-83</v>
      </c>
      <c r="AB9" s="7">
        <f t="shared" si="13"/>
        <v>-4</v>
      </c>
    </row>
    <row r="10" spans="1:28" s="20" customFormat="1" ht="15.75" customHeight="1">
      <c r="A10" s="53" t="s">
        <v>43</v>
      </c>
      <c r="B10" s="135" t="s">
        <v>29</v>
      </c>
      <c r="C10" s="140">
        <v>81</v>
      </c>
      <c r="D10" s="87">
        <v>9</v>
      </c>
      <c r="E10" s="47">
        <f t="shared" si="1"/>
        <v>-72</v>
      </c>
      <c r="F10" s="57">
        <f t="shared" si="2"/>
        <v>-0.8888888888888888</v>
      </c>
      <c r="G10" s="88">
        <v>97</v>
      </c>
      <c r="H10" s="132">
        <v>34</v>
      </c>
      <c r="I10" s="47">
        <f t="shared" si="3"/>
        <v>-63</v>
      </c>
      <c r="J10" s="57">
        <f t="shared" si="4"/>
        <v>-0.6494845360824743</v>
      </c>
      <c r="K10" s="89">
        <v>45</v>
      </c>
      <c r="L10" s="90">
        <v>25</v>
      </c>
      <c r="M10" s="47">
        <f t="shared" si="5"/>
        <v>-20</v>
      </c>
      <c r="N10" s="57">
        <f t="shared" si="6"/>
        <v>-0.4444444444444444</v>
      </c>
      <c r="O10" s="91">
        <v>12</v>
      </c>
      <c r="P10" s="92">
        <v>13</v>
      </c>
      <c r="Q10" s="47">
        <f t="shared" si="7"/>
        <v>1</v>
      </c>
      <c r="R10" s="57">
        <f>Q10/O10</f>
        <v>0.08333333333333333</v>
      </c>
      <c r="S10" s="82">
        <f t="shared" si="8"/>
        <v>235</v>
      </c>
      <c r="T10" s="82">
        <f t="shared" si="0"/>
        <v>81</v>
      </c>
      <c r="U10" s="47">
        <f t="shared" si="9"/>
        <v>-154</v>
      </c>
      <c r="V10" s="57">
        <f t="shared" si="10"/>
        <v>-0.6553191489361702</v>
      </c>
      <c r="X10" s="13">
        <v>5</v>
      </c>
      <c r="Y10" s="6">
        <f t="shared" si="11"/>
        <v>5</v>
      </c>
      <c r="Z10" s="6">
        <v>14</v>
      </c>
      <c r="AA10" s="6">
        <f t="shared" si="12"/>
        <v>9</v>
      </c>
      <c r="AB10" s="6">
        <f t="shared" si="13"/>
        <v>-5</v>
      </c>
    </row>
    <row r="11" spans="1:28" s="20" customFormat="1" ht="12.75">
      <c r="A11" s="53" t="s">
        <v>44</v>
      </c>
      <c r="B11" s="135" t="s">
        <v>30</v>
      </c>
      <c r="C11" s="140">
        <v>877</v>
      </c>
      <c r="D11" s="87">
        <v>1462</v>
      </c>
      <c r="E11" s="47">
        <f t="shared" si="1"/>
        <v>585</v>
      </c>
      <c r="F11" s="57">
        <f t="shared" si="2"/>
        <v>0.6670467502850627</v>
      </c>
      <c r="G11" s="88">
        <v>951</v>
      </c>
      <c r="H11" s="132">
        <v>1219</v>
      </c>
      <c r="I11" s="47">
        <f t="shared" si="3"/>
        <v>268</v>
      </c>
      <c r="J11" s="57">
        <f t="shared" si="4"/>
        <v>0.28180862250262884</v>
      </c>
      <c r="K11" s="89">
        <v>959</v>
      </c>
      <c r="L11" s="90">
        <v>1319</v>
      </c>
      <c r="M11" s="47">
        <f t="shared" si="5"/>
        <v>360</v>
      </c>
      <c r="N11" s="57">
        <f t="shared" si="6"/>
        <v>0.3753910323253389</v>
      </c>
      <c r="O11" s="91">
        <v>789</v>
      </c>
      <c r="P11" s="92">
        <v>942</v>
      </c>
      <c r="Q11" s="47">
        <f t="shared" si="7"/>
        <v>153</v>
      </c>
      <c r="R11" s="57">
        <f t="shared" si="14"/>
        <v>0.19391634980988592</v>
      </c>
      <c r="S11" s="82">
        <f t="shared" si="8"/>
        <v>3576</v>
      </c>
      <c r="T11" s="82">
        <f t="shared" si="0"/>
        <v>4942</v>
      </c>
      <c r="U11" s="47">
        <f t="shared" si="9"/>
        <v>1366</v>
      </c>
      <c r="V11" s="57">
        <f t="shared" si="10"/>
        <v>0.3819910514541387</v>
      </c>
      <c r="X11" s="13">
        <v>6</v>
      </c>
      <c r="Y11" s="7">
        <f t="shared" si="11"/>
        <v>6</v>
      </c>
      <c r="Z11" s="7">
        <v>1</v>
      </c>
      <c r="AA11" s="7">
        <f t="shared" si="12"/>
        <v>-5</v>
      </c>
      <c r="AB11" s="7">
        <f t="shared" si="13"/>
        <v>-6</v>
      </c>
    </row>
    <row r="12" spans="1:28" s="20" customFormat="1" ht="12.75">
      <c r="A12" s="53" t="s">
        <v>45</v>
      </c>
      <c r="B12" s="134" t="s">
        <v>31</v>
      </c>
      <c r="C12" s="140">
        <v>1557</v>
      </c>
      <c r="D12" s="87">
        <v>2139</v>
      </c>
      <c r="E12" s="47">
        <f t="shared" si="1"/>
        <v>582</v>
      </c>
      <c r="F12" s="57">
        <f t="shared" si="2"/>
        <v>0.3737957610789981</v>
      </c>
      <c r="G12" s="88">
        <v>1072</v>
      </c>
      <c r="H12" s="132">
        <v>1583</v>
      </c>
      <c r="I12" s="47">
        <f t="shared" si="3"/>
        <v>511</v>
      </c>
      <c r="J12" s="57">
        <f t="shared" si="4"/>
        <v>0.4766791044776119</v>
      </c>
      <c r="K12" s="89">
        <v>1211</v>
      </c>
      <c r="L12" s="90">
        <v>1639</v>
      </c>
      <c r="M12" s="47">
        <f t="shared" si="5"/>
        <v>428</v>
      </c>
      <c r="N12" s="57">
        <f t="shared" si="6"/>
        <v>0.35342691990090835</v>
      </c>
      <c r="O12" s="91">
        <v>509</v>
      </c>
      <c r="P12" s="92">
        <v>632</v>
      </c>
      <c r="Q12" s="47">
        <f t="shared" si="7"/>
        <v>123</v>
      </c>
      <c r="R12" s="57">
        <f t="shared" si="14"/>
        <v>0.24165029469548133</v>
      </c>
      <c r="S12" s="82">
        <f t="shared" si="8"/>
        <v>4349</v>
      </c>
      <c r="T12" s="82">
        <f t="shared" si="0"/>
        <v>5993</v>
      </c>
      <c r="U12" s="47">
        <f t="shared" si="9"/>
        <v>1644</v>
      </c>
      <c r="V12" s="57">
        <f t="shared" si="10"/>
        <v>0.3780179351575075</v>
      </c>
      <c r="X12" s="13">
        <v>7</v>
      </c>
      <c r="Y12" s="6">
        <f t="shared" si="11"/>
        <v>7</v>
      </c>
      <c r="Z12" s="6">
        <v>14</v>
      </c>
      <c r="AA12" s="6">
        <f t="shared" si="12"/>
        <v>7</v>
      </c>
      <c r="AB12" s="6">
        <f t="shared" si="13"/>
        <v>-7</v>
      </c>
    </row>
    <row r="13" spans="1:28" s="20" customFormat="1" ht="16.5" customHeight="1">
      <c r="A13" s="53" t="s">
        <v>46</v>
      </c>
      <c r="B13" s="134" t="s">
        <v>32</v>
      </c>
      <c r="C13" s="140">
        <v>235</v>
      </c>
      <c r="D13" s="87">
        <v>336</v>
      </c>
      <c r="E13" s="47">
        <f t="shared" si="1"/>
        <v>101</v>
      </c>
      <c r="F13" s="57">
        <f t="shared" si="2"/>
        <v>0.4297872340425532</v>
      </c>
      <c r="G13" s="88">
        <v>270</v>
      </c>
      <c r="H13" s="132">
        <v>535</v>
      </c>
      <c r="I13" s="47">
        <f t="shared" si="3"/>
        <v>265</v>
      </c>
      <c r="J13" s="57">
        <f t="shared" si="4"/>
        <v>0.9814814814814815</v>
      </c>
      <c r="K13" s="89">
        <v>277</v>
      </c>
      <c r="L13" s="90">
        <v>294</v>
      </c>
      <c r="M13" s="47">
        <f t="shared" si="5"/>
        <v>17</v>
      </c>
      <c r="N13" s="57">
        <f t="shared" si="6"/>
        <v>0.061371841155234655</v>
      </c>
      <c r="O13" s="91">
        <v>116</v>
      </c>
      <c r="P13" s="92">
        <v>153</v>
      </c>
      <c r="Q13" s="47">
        <f t="shared" si="7"/>
        <v>37</v>
      </c>
      <c r="R13" s="57">
        <f t="shared" si="14"/>
        <v>0.31896551724137934</v>
      </c>
      <c r="S13" s="82">
        <f t="shared" si="8"/>
        <v>898</v>
      </c>
      <c r="T13" s="82">
        <f t="shared" si="0"/>
        <v>1318</v>
      </c>
      <c r="U13" s="47">
        <f t="shared" si="9"/>
        <v>420</v>
      </c>
      <c r="V13" s="57">
        <f t="shared" si="10"/>
        <v>0.46770601336302897</v>
      </c>
      <c r="X13" s="13">
        <v>8</v>
      </c>
      <c r="Y13" s="7">
        <f t="shared" si="11"/>
        <v>8</v>
      </c>
      <c r="Z13" s="7">
        <v>-101</v>
      </c>
      <c r="AA13" s="7">
        <f t="shared" si="12"/>
        <v>-109</v>
      </c>
      <c r="AB13" s="7">
        <f t="shared" si="13"/>
        <v>-8</v>
      </c>
    </row>
    <row r="14" spans="1:28" s="20" customFormat="1" ht="12.75">
      <c r="A14" s="53" t="s">
        <v>47</v>
      </c>
      <c r="B14" s="135" t="s">
        <v>33</v>
      </c>
      <c r="C14" s="140">
        <v>460</v>
      </c>
      <c r="D14" s="87">
        <v>612</v>
      </c>
      <c r="E14" s="47">
        <f t="shared" si="1"/>
        <v>152</v>
      </c>
      <c r="F14" s="57">
        <f t="shared" si="2"/>
        <v>0.33043478260869563</v>
      </c>
      <c r="G14" s="88">
        <v>2404</v>
      </c>
      <c r="H14" s="132">
        <v>2989</v>
      </c>
      <c r="I14" s="47">
        <f t="shared" si="3"/>
        <v>585</v>
      </c>
      <c r="J14" s="57">
        <f t="shared" si="4"/>
        <v>0.24334442595673877</v>
      </c>
      <c r="K14" s="89">
        <v>647</v>
      </c>
      <c r="L14" s="90">
        <v>815</v>
      </c>
      <c r="M14" s="47">
        <f t="shared" si="5"/>
        <v>168</v>
      </c>
      <c r="N14" s="57">
        <f t="shared" si="6"/>
        <v>0.2596599690880989</v>
      </c>
      <c r="O14" s="91">
        <v>829</v>
      </c>
      <c r="P14" s="92">
        <v>1185</v>
      </c>
      <c r="Q14" s="47">
        <f t="shared" si="7"/>
        <v>356</v>
      </c>
      <c r="R14" s="58">
        <f t="shared" si="14"/>
        <v>0.4294330518697226</v>
      </c>
      <c r="S14" s="82">
        <f t="shared" si="8"/>
        <v>4340</v>
      </c>
      <c r="T14" s="82">
        <f t="shared" si="0"/>
        <v>5601</v>
      </c>
      <c r="U14" s="47">
        <f t="shared" si="9"/>
        <v>1261</v>
      </c>
      <c r="V14" s="57">
        <f t="shared" si="10"/>
        <v>0.2905529953917051</v>
      </c>
      <c r="X14" s="13">
        <v>9</v>
      </c>
      <c r="Y14" s="6">
        <f t="shared" si="11"/>
        <v>9</v>
      </c>
      <c r="Z14" s="6">
        <v>-2</v>
      </c>
      <c r="AA14" s="6">
        <f t="shared" si="12"/>
        <v>-11</v>
      </c>
      <c r="AB14" s="6">
        <f t="shared" si="13"/>
        <v>-9</v>
      </c>
    </row>
    <row r="15" spans="1:28" s="20" customFormat="1" ht="12.75">
      <c r="A15" s="53" t="s">
        <v>48</v>
      </c>
      <c r="B15" s="135" t="s">
        <v>57</v>
      </c>
      <c r="C15" s="140">
        <v>55</v>
      </c>
      <c r="D15" s="87">
        <v>250</v>
      </c>
      <c r="E15" s="47">
        <f t="shared" si="1"/>
        <v>195</v>
      </c>
      <c r="F15" s="57">
        <f t="shared" si="2"/>
        <v>3.5454545454545454</v>
      </c>
      <c r="G15" s="88">
        <v>20</v>
      </c>
      <c r="H15" s="132">
        <v>67</v>
      </c>
      <c r="I15" s="47">
        <f t="shared" si="3"/>
        <v>47</v>
      </c>
      <c r="J15" s="57">
        <f t="shared" si="4"/>
        <v>2.35</v>
      </c>
      <c r="K15" s="89">
        <v>41</v>
      </c>
      <c r="L15" s="90">
        <v>107</v>
      </c>
      <c r="M15" s="47">
        <f t="shared" si="5"/>
        <v>66</v>
      </c>
      <c r="N15" s="57">
        <f t="shared" si="6"/>
        <v>1.6097560975609757</v>
      </c>
      <c r="O15" s="91">
        <v>4</v>
      </c>
      <c r="P15" s="92">
        <v>22</v>
      </c>
      <c r="Q15" s="47">
        <f t="shared" si="7"/>
        <v>18</v>
      </c>
      <c r="R15" s="57">
        <f t="shared" si="14"/>
        <v>4.5</v>
      </c>
      <c r="S15" s="82">
        <f t="shared" si="8"/>
        <v>120</v>
      </c>
      <c r="T15" s="82">
        <f t="shared" si="0"/>
        <v>446</v>
      </c>
      <c r="U15" s="47">
        <f t="shared" si="9"/>
        <v>326</v>
      </c>
      <c r="V15" s="57">
        <f t="shared" si="10"/>
        <v>2.716666666666667</v>
      </c>
      <c r="X15" s="13">
        <v>10</v>
      </c>
      <c r="Y15" s="7">
        <f t="shared" si="11"/>
        <v>10</v>
      </c>
      <c r="Z15" s="7">
        <v>7</v>
      </c>
      <c r="AA15" s="7">
        <f t="shared" si="12"/>
        <v>-3</v>
      </c>
      <c r="AB15" s="7">
        <f t="shared" si="13"/>
        <v>-10</v>
      </c>
    </row>
    <row r="16" spans="1:28" s="20" customFormat="1" ht="13.5" thickBot="1">
      <c r="A16" s="53" t="s">
        <v>49</v>
      </c>
      <c r="B16" s="133" t="s">
        <v>34</v>
      </c>
      <c r="C16" s="140">
        <v>125</v>
      </c>
      <c r="D16" s="87">
        <v>153</v>
      </c>
      <c r="E16" s="47">
        <f t="shared" si="1"/>
        <v>28</v>
      </c>
      <c r="F16" s="57">
        <f t="shared" si="2"/>
        <v>0.224</v>
      </c>
      <c r="G16" s="88">
        <v>34</v>
      </c>
      <c r="H16" s="132">
        <v>44</v>
      </c>
      <c r="I16" s="47">
        <f t="shared" si="3"/>
        <v>10</v>
      </c>
      <c r="J16" s="57">
        <f t="shared" si="4"/>
        <v>0.29411764705882354</v>
      </c>
      <c r="K16" s="89">
        <v>94</v>
      </c>
      <c r="L16" s="90">
        <v>121</v>
      </c>
      <c r="M16" s="47">
        <f t="shared" si="5"/>
        <v>27</v>
      </c>
      <c r="N16" s="57">
        <f t="shared" si="6"/>
        <v>0.2872340425531915</v>
      </c>
      <c r="O16" s="91">
        <v>24</v>
      </c>
      <c r="P16" s="92">
        <v>34</v>
      </c>
      <c r="Q16" s="47">
        <f t="shared" si="7"/>
        <v>10</v>
      </c>
      <c r="R16" s="57">
        <f t="shared" si="14"/>
        <v>0.4166666666666667</v>
      </c>
      <c r="S16" s="82">
        <f t="shared" si="8"/>
        <v>277</v>
      </c>
      <c r="T16" s="82">
        <f t="shared" si="0"/>
        <v>352</v>
      </c>
      <c r="U16" s="47">
        <f t="shared" si="9"/>
        <v>75</v>
      </c>
      <c r="V16" s="57">
        <f t="shared" si="10"/>
        <v>0.27075812274368233</v>
      </c>
      <c r="X16" s="18">
        <v>11</v>
      </c>
      <c r="Y16" s="6">
        <f t="shared" si="11"/>
        <v>11</v>
      </c>
      <c r="Z16" s="6">
        <v>49</v>
      </c>
      <c r="AA16" s="6">
        <f t="shared" si="12"/>
        <v>38</v>
      </c>
      <c r="AB16" s="6">
        <f t="shared" si="13"/>
        <v>-11</v>
      </c>
    </row>
    <row r="17" spans="1:24" s="25" customFormat="1" ht="12.75">
      <c r="A17" s="53" t="s">
        <v>50</v>
      </c>
      <c r="B17" s="133" t="s">
        <v>35</v>
      </c>
      <c r="C17" s="140">
        <v>75</v>
      </c>
      <c r="D17" s="87">
        <v>57</v>
      </c>
      <c r="E17" s="47">
        <f t="shared" si="1"/>
        <v>-18</v>
      </c>
      <c r="F17" s="57">
        <f t="shared" si="2"/>
        <v>-0.24</v>
      </c>
      <c r="G17" s="88">
        <v>58</v>
      </c>
      <c r="H17" s="132">
        <v>43</v>
      </c>
      <c r="I17" s="47">
        <f t="shared" si="3"/>
        <v>-15</v>
      </c>
      <c r="J17" s="57">
        <f t="shared" si="4"/>
        <v>-0.25862068965517243</v>
      </c>
      <c r="K17" s="89">
        <v>65</v>
      </c>
      <c r="L17" s="90">
        <v>87</v>
      </c>
      <c r="M17" s="47">
        <f t="shared" si="5"/>
        <v>22</v>
      </c>
      <c r="N17" s="57">
        <f t="shared" si="6"/>
        <v>0.3384615384615385</v>
      </c>
      <c r="O17" s="91">
        <v>58</v>
      </c>
      <c r="P17" s="92">
        <v>43</v>
      </c>
      <c r="Q17" s="47">
        <f t="shared" si="7"/>
        <v>-15</v>
      </c>
      <c r="R17" s="57">
        <f t="shared" si="14"/>
        <v>-0.25862068965517243</v>
      </c>
      <c r="S17" s="82">
        <f t="shared" si="8"/>
        <v>256</v>
      </c>
      <c r="T17" s="82">
        <f t="shared" si="0"/>
        <v>230</v>
      </c>
      <c r="U17" s="47">
        <f t="shared" si="9"/>
        <v>-26</v>
      </c>
      <c r="V17" s="57">
        <f t="shared" si="10"/>
        <v>-0.1015625</v>
      </c>
      <c r="X17" s="26"/>
    </row>
    <row r="18" spans="1:25" ht="12.75">
      <c r="A18" s="53" t="s">
        <v>51</v>
      </c>
      <c r="B18" s="133" t="s">
        <v>36</v>
      </c>
      <c r="C18" s="140">
        <v>927</v>
      </c>
      <c r="D18" s="87">
        <v>875</v>
      </c>
      <c r="E18" s="47">
        <f t="shared" si="1"/>
        <v>-52</v>
      </c>
      <c r="F18" s="57">
        <f t="shared" si="2"/>
        <v>-0.05609492988133765</v>
      </c>
      <c r="G18" s="88">
        <v>418</v>
      </c>
      <c r="H18" s="132">
        <v>519</v>
      </c>
      <c r="I18" s="47">
        <f t="shared" si="3"/>
        <v>101</v>
      </c>
      <c r="J18" s="57">
        <f t="shared" si="4"/>
        <v>0.24162679425837322</v>
      </c>
      <c r="K18" s="89">
        <v>481</v>
      </c>
      <c r="L18" s="90">
        <v>397</v>
      </c>
      <c r="M18" s="47">
        <f t="shared" si="5"/>
        <v>-84</v>
      </c>
      <c r="N18" s="57">
        <f t="shared" si="6"/>
        <v>-0.17463617463617465</v>
      </c>
      <c r="O18" s="91">
        <v>376</v>
      </c>
      <c r="P18" s="92">
        <v>342</v>
      </c>
      <c r="Q18" s="47">
        <f t="shared" si="7"/>
        <v>-34</v>
      </c>
      <c r="R18" s="57">
        <f t="shared" si="14"/>
        <v>-0.09042553191489362</v>
      </c>
      <c r="S18" s="82">
        <f t="shared" si="8"/>
        <v>2202</v>
      </c>
      <c r="T18" s="82">
        <f t="shared" si="0"/>
        <v>2133</v>
      </c>
      <c r="U18" s="47">
        <f t="shared" si="9"/>
        <v>-69</v>
      </c>
      <c r="V18" s="57">
        <f t="shared" si="10"/>
        <v>-0.031335149863760216</v>
      </c>
      <c r="W18" s="1"/>
      <c r="X18" s="4"/>
      <c r="Y18" s="1"/>
    </row>
    <row r="19" spans="1:22" ht="12.75">
      <c r="A19" s="53" t="s">
        <v>52</v>
      </c>
      <c r="B19" s="133" t="s">
        <v>37</v>
      </c>
      <c r="C19" s="140">
        <v>247</v>
      </c>
      <c r="D19" s="87">
        <v>331</v>
      </c>
      <c r="E19" s="47">
        <f t="shared" si="1"/>
        <v>84</v>
      </c>
      <c r="F19" s="57">
        <f t="shared" si="2"/>
        <v>0.340080971659919</v>
      </c>
      <c r="G19" s="88">
        <v>76</v>
      </c>
      <c r="H19" s="132">
        <v>167</v>
      </c>
      <c r="I19" s="47">
        <f t="shared" si="3"/>
        <v>91</v>
      </c>
      <c r="J19" s="57">
        <f t="shared" si="4"/>
        <v>1.1973684210526316</v>
      </c>
      <c r="K19" s="89">
        <v>115</v>
      </c>
      <c r="L19" s="90">
        <v>209</v>
      </c>
      <c r="M19" s="47">
        <f t="shared" si="5"/>
        <v>94</v>
      </c>
      <c r="N19" s="57">
        <f t="shared" si="6"/>
        <v>0.8173913043478261</v>
      </c>
      <c r="O19" s="91">
        <v>39</v>
      </c>
      <c r="P19" s="92">
        <v>135</v>
      </c>
      <c r="Q19" s="47">
        <f t="shared" si="7"/>
        <v>96</v>
      </c>
      <c r="R19" s="57">
        <f t="shared" si="14"/>
        <v>2.4615384615384617</v>
      </c>
      <c r="S19" s="82">
        <f t="shared" si="8"/>
        <v>477</v>
      </c>
      <c r="T19" s="82">
        <f t="shared" si="0"/>
        <v>842</v>
      </c>
      <c r="U19" s="47">
        <f t="shared" si="9"/>
        <v>365</v>
      </c>
      <c r="V19" s="57">
        <f t="shared" si="10"/>
        <v>0.7651991614255765</v>
      </c>
    </row>
    <row r="20" spans="1:22" ht="12.75">
      <c r="A20" s="53">
        <v>15</v>
      </c>
      <c r="B20" s="133" t="s">
        <v>38</v>
      </c>
      <c r="C20" s="140">
        <v>943</v>
      </c>
      <c r="D20" s="87">
        <v>1204</v>
      </c>
      <c r="E20" s="47">
        <f t="shared" si="1"/>
        <v>261</v>
      </c>
      <c r="F20" s="57">
        <f t="shared" si="2"/>
        <v>0.2767762460233298</v>
      </c>
      <c r="G20" s="88">
        <v>782</v>
      </c>
      <c r="H20" s="132">
        <v>783</v>
      </c>
      <c r="I20" s="47">
        <f t="shared" si="3"/>
        <v>1</v>
      </c>
      <c r="J20" s="57">
        <f t="shared" si="4"/>
        <v>0.0012787723785166241</v>
      </c>
      <c r="K20" s="89">
        <v>755</v>
      </c>
      <c r="L20" s="90">
        <v>819</v>
      </c>
      <c r="M20" s="47">
        <f t="shared" si="5"/>
        <v>64</v>
      </c>
      <c r="N20" s="57">
        <f t="shared" si="6"/>
        <v>0.0847682119205298</v>
      </c>
      <c r="O20" s="91">
        <v>358</v>
      </c>
      <c r="P20" s="92">
        <v>324</v>
      </c>
      <c r="Q20" s="47">
        <f t="shared" si="7"/>
        <v>-34</v>
      </c>
      <c r="R20" s="57">
        <f t="shared" si="14"/>
        <v>-0.09497206703910614</v>
      </c>
      <c r="S20" s="82">
        <f t="shared" si="8"/>
        <v>2838</v>
      </c>
      <c r="T20" s="82">
        <f t="shared" si="0"/>
        <v>3130</v>
      </c>
      <c r="U20" s="47">
        <f t="shared" si="9"/>
        <v>292</v>
      </c>
      <c r="V20" s="57">
        <f t="shared" si="10"/>
        <v>0.10288935870331219</v>
      </c>
    </row>
    <row r="21" spans="1:22" ht="13.5" thickBot="1">
      <c r="A21" s="84" t="s">
        <v>53</v>
      </c>
      <c r="B21" s="136" t="s">
        <v>21</v>
      </c>
      <c r="C21" s="141">
        <v>793</v>
      </c>
      <c r="D21" s="142">
        <v>857</v>
      </c>
      <c r="E21" s="51">
        <f t="shared" si="1"/>
        <v>64</v>
      </c>
      <c r="F21" s="83">
        <f t="shared" si="2"/>
        <v>0.0807061790668348</v>
      </c>
      <c r="G21" s="93">
        <v>944</v>
      </c>
      <c r="H21" s="166">
        <v>1217</v>
      </c>
      <c r="I21" s="51">
        <f t="shared" si="3"/>
        <v>273</v>
      </c>
      <c r="J21" s="83">
        <f t="shared" si="4"/>
        <v>0.2891949152542373</v>
      </c>
      <c r="K21" s="94">
        <v>804</v>
      </c>
      <c r="L21" s="167">
        <v>832</v>
      </c>
      <c r="M21" s="51">
        <f t="shared" si="5"/>
        <v>28</v>
      </c>
      <c r="N21" s="83">
        <f t="shared" si="6"/>
        <v>0.03482587064676617</v>
      </c>
      <c r="O21" s="95">
        <v>400</v>
      </c>
      <c r="P21" s="168">
        <v>497</v>
      </c>
      <c r="Q21" s="51">
        <f t="shared" si="7"/>
        <v>97</v>
      </c>
      <c r="R21" s="83">
        <f t="shared" si="14"/>
        <v>0.2425</v>
      </c>
      <c r="S21" s="169">
        <f t="shared" si="8"/>
        <v>2941</v>
      </c>
      <c r="T21" s="169">
        <f t="shared" si="0"/>
        <v>3403</v>
      </c>
      <c r="U21" s="51">
        <f t="shared" si="9"/>
        <v>462</v>
      </c>
      <c r="V21" s="83">
        <f t="shared" si="10"/>
        <v>0.15708942536552192</v>
      </c>
    </row>
    <row r="22" spans="1:22" ht="13.5" thickBot="1">
      <c r="A22" s="118"/>
      <c r="B22" s="143" t="s">
        <v>0</v>
      </c>
      <c r="C22" s="85">
        <f>SUM(C6:C21)</f>
        <v>7353</v>
      </c>
      <c r="D22" s="54">
        <f>SUM(D6:D21)</f>
        <v>9531</v>
      </c>
      <c r="E22" s="54">
        <f t="shared" si="1"/>
        <v>2178</v>
      </c>
      <c r="F22" s="55">
        <f t="shared" si="2"/>
        <v>0.2962056303549572</v>
      </c>
      <c r="G22" s="144">
        <f>SUM(G6:G21)</f>
        <v>7693</v>
      </c>
      <c r="H22" s="170">
        <f>SUM(H6:H21)</f>
        <v>9977</v>
      </c>
      <c r="I22" s="54">
        <f t="shared" si="3"/>
        <v>2284</v>
      </c>
      <c r="J22" s="55">
        <f t="shared" si="4"/>
        <v>0.2968932796048356</v>
      </c>
      <c r="K22" s="85">
        <f>SUM(K6:K21)</f>
        <v>6270</v>
      </c>
      <c r="L22" s="54">
        <f>SUM(L6:L21)</f>
        <v>7773</v>
      </c>
      <c r="M22" s="54">
        <f t="shared" si="5"/>
        <v>1503</v>
      </c>
      <c r="N22" s="55">
        <f t="shared" si="6"/>
        <v>0.23971291866028707</v>
      </c>
      <c r="O22" s="85">
        <f>SUM(O6:O21)</f>
        <v>3702</v>
      </c>
      <c r="P22" s="54">
        <f>SUM(P6:P21)</f>
        <v>4545</v>
      </c>
      <c r="Q22" s="54">
        <f t="shared" si="7"/>
        <v>843</v>
      </c>
      <c r="R22" s="55">
        <f t="shared" si="14"/>
        <v>0.22771474878444084</v>
      </c>
      <c r="S22" s="85">
        <f>C22+G22+K22+O22</f>
        <v>25018</v>
      </c>
      <c r="T22" s="54">
        <f>SUM(T6:T21)</f>
        <v>31826</v>
      </c>
      <c r="U22" s="54">
        <f t="shared" si="9"/>
        <v>6808</v>
      </c>
      <c r="V22" s="55">
        <f t="shared" si="10"/>
        <v>0.27212407066911826</v>
      </c>
    </row>
    <row r="23" spans="1:22" ht="12.75">
      <c r="A23" s="48"/>
      <c r="B23" s="50"/>
      <c r="C23" s="48"/>
      <c r="D23" s="48"/>
      <c r="E23" s="49"/>
      <c r="F23" s="49"/>
      <c r="G23" s="48"/>
      <c r="H23" s="48"/>
      <c r="I23" s="49"/>
      <c r="J23" s="49"/>
      <c r="K23" s="48"/>
      <c r="L23" s="48"/>
      <c r="M23" s="49"/>
      <c r="N23" s="49"/>
      <c r="O23" s="48"/>
      <c r="P23" s="48"/>
      <c r="Q23" s="48"/>
      <c r="R23" s="48"/>
      <c r="S23" s="48"/>
      <c r="T23" s="48"/>
      <c r="U23" s="48"/>
      <c r="V23" s="48"/>
    </row>
    <row r="25" spans="8:12" ht="12.75">
      <c r="H25" s="48"/>
      <c r="L25" s="2"/>
    </row>
    <row r="26" spans="1:8" ht="12.75">
      <c r="A26" s="48"/>
      <c r="H26" s="48"/>
    </row>
    <row r="27" spans="1:23" ht="12.75">
      <c r="A27" s="48"/>
      <c r="H27" s="48"/>
      <c r="K27" s="48"/>
      <c r="L27" s="64"/>
      <c r="W27" s="71"/>
    </row>
    <row r="28" spans="1:12" ht="12.75">
      <c r="A28" s="81"/>
      <c r="B28" s="80"/>
      <c r="H28" s="48"/>
      <c r="K28" s="48"/>
      <c r="L28" s="64"/>
    </row>
    <row r="29" spans="2:12" ht="12.75">
      <c r="B29" s="49"/>
      <c r="H29" s="48"/>
      <c r="K29" s="48"/>
      <c r="L29" s="64"/>
    </row>
    <row r="30" spans="8:12" ht="12.75">
      <c r="H30" s="48"/>
      <c r="K30" s="48"/>
      <c r="L30" s="64"/>
    </row>
    <row r="31" spans="8:12" ht="12.75">
      <c r="H31" s="48"/>
      <c r="K31" s="48"/>
      <c r="L31" s="64"/>
    </row>
    <row r="32" spans="8:12" ht="12.75">
      <c r="H32" s="48"/>
      <c r="K32" s="48"/>
      <c r="L32" s="64"/>
    </row>
    <row r="33" spans="8:12" ht="12.75">
      <c r="H33" s="48"/>
      <c r="K33" s="48"/>
      <c r="L33" s="64"/>
    </row>
    <row r="34" spans="11:12" ht="12.75">
      <c r="K34" s="48"/>
      <c r="L34" s="64"/>
    </row>
    <row r="35" spans="11:12" ht="12.75">
      <c r="K35" s="48"/>
      <c r="L35" s="64"/>
    </row>
    <row r="36" spans="11:12" ht="12.75">
      <c r="K36" s="48"/>
      <c r="L36" s="64"/>
    </row>
    <row r="37" spans="11:12" ht="12.75">
      <c r="K37" s="48"/>
      <c r="L37" s="64"/>
    </row>
    <row r="38" spans="11:12" ht="12.75">
      <c r="K38" s="48"/>
      <c r="L38" s="64"/>
    </row>
    <row r="39" spans="11:12" ht="12.75">
      <c r="K39" s="48"/>
      <c r="L39" s="64"/>
    </row>
    <row r="40" spans="11:12" ht="12.75">
      <c r="K40" s="48"/>
      <c r="L40" s="64"/>
    </row>
    <row r="41" ht="12.75">
      <c r="L41" s="64"/>
    </row>
    <row r="42" spans="11:12" ht="12.75">
      <c r="K42" s="48"/>
      <c r="L42" s="64"/>
    </row>
    <row r="43" spans="12:13" ht="12.75">
      <c r="L43" s="64"/>
      <c r="M43"/>
    </row>
  </sheetData>
  <sheetProtection/>
  <mergeCells count="11">
    <mergeCell ref="G3:J3"/>
    <mergeCell ref="K3:N3"/>
    <mergeCell ref="A1:T1"/>
    <mergeCell ref="O3:R3"/>
    <mergeCell ref="S3:V3"/>
    <mergeCell ref="C3:F3"/>
    <mergeCell ref="U4:V4"/>
    <mergeCell ref="E4:F4"/>
    <mergeCell ref="I4:J4"/>
    <mergeCell ref="M4:N4"/>
    <mergeCell ref="Q4:R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2.8515625" style="0" customWidth="1"/>
    <col min="2" max="2" width="23.8515625" style="0" customWidth="1"/>
    <col min="3" max="3" width="7.00390625" style="0" customWidth="1"/>
    <col min="4" max="4" width="5.57421875" style="0" bestFit="1" customWidth="1"/>
    <col min="5" max="5" width="7.28125" style="2" customWidth="1"/>
    <col min="6" max="6" width="7.00390625" style="2" customWidth="1"/>
    <col min="7" max="8" width="5.57421875" style="0" bestFit="1" customWidth="1"/>
    <col min="9" max="9" width="5.57421875" style="2" bestFit="1" customWidth="1"/>
    <col min="10" max="10" width="6.421875" style="2" bestFit="1" customWidth="1"/>
    <col min="11" max="12" width="5.57421875" style="0" bestFit="1" customWidth="1"/>
    <col min="13" max="13" width="5.57421875" style="2" bestFit="1" customWidth="1"/>
    <col min="14" max="14" width="5.421875" style="2" bestFit="1" customWidth="1"/>
    <col min="15" max="15" width="5.421875" style="0" customWidth="1"/>
    <col min="16" max="16" width="5.57421875" style="0" bestFit="1" customWidth="1"/>
    <col min="17" max="17" width="5.57421875" style="0" customWidth="1"/>
    <col min="18" max="18" width="5.421875" style="0" customWidth="1"/>
    <col min="19" max="19" width="6.57421875" style="0" customWidth="1"/>
    <col min="20" max="20" width="6.57421875" style="0" bestFit="1" customWidth="1"/>
    <col min="21" max="21" width="5.57421875" style="0" bestFit="1" customWidth="1"/>
    <col min="22" max="22" width="5.421875" style="0" bestFit="1" customWidth="1"/>
    <col min="24" max="24" width="6.28125" style="3" customWidth="1"/>
    <col min="25" max="25" width="9.8515625" style="0" customWidth="1"/>
    <col min="26" max="26" width="12.421875" style="0" customWidth="1"/>
  </cols>
  <sheetData>
    <row r="1" spans="1:22" ht="12.75">
      <c r="A1" s="179" t="s">
        <v>59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48"/>
      <c r="T1" s="48"/>
      <c r="U1" s="48"/>
      <c r="V1" s="48"/>
    </row>
    <row r="2" spans="1:22" ht="13.5" thickBot="1">
      <c r="A2" s="48"/>
      <c r="B2" s="48"/>
      <c r="C2" s="48"/>
      <c r="D2" s="48"/>
      <c r="G2" s="48"/>
      <c r="H2" s="48"/>
      <c r="K2" s="48"/>
      <c r="L2" s="48"/>
      <c r="O2" s="48"/>
      <c r="P2" s="48"/>
      <c r="Q2" s="48"/>
      <c r="R2" s="48"/>
      <c r="S2" s="48"/>
      <c r="T2" s="48"/>
      <c r="U2" s="48"/>
      <c r="V2" s="48"/>
    </row>
    <row r="3" spans="1:24" s="31" customFormat="1" ht="13.5" thickBot="1">
      <c r="A3" s="9"/>
      <c r="B3" s="9" t="s">
        <v>55</v>
      </c>
      <c r="C3" s="183" t="s">
        <v>8</v>
      </c>
      <c r="D3" s="184"/>
      <c r="E3" s="184"/>
      <c r="F3" s="185"/>
      <c r="G3" s="186" t="s">
        <v>7</v>
      </c>
      <c r="H3" s="187"/>
      <c r="I3" s="187"/>
      <c r="J3" s="188"/>
      <c r="K3" s="183" t="s">
        <v>3</v>
      </c>
      <c r="L3" s="184"/>
      <c r="M3" s="184"/>
      <c r="N3" s="185"/>
      <c r="O3" s="180" t="s">
        <v>9</v>
      </c>
      <c r="P3" s="181"/>
      <c r="Q3" s="181"/>
      <c r="R3" s="182"/>
      <c r="S3" s="180" t="s">
        <v>6</v>
      </c>
      <c r="T3" s="181"/>
      <c r="U3" s="181"/>
      <c r="V3" s="182"/>
      <c r="X3" s="28"/>
    </row>
    <row r="4" spans="1:24" s="20" customFormat="1" ht="13.5" thickBot="1">
      <c r="A4" s="66"/>
      <c r="B4" s="10" t="s">
        <v>56</v>
      </c>
      <c r="C4" s="11">
        <v>2010</v>
      </c>
      <c r="D4" s="12">
        <v>2011</v>
      </c>
      <c r="E4" s="189" t="s">
        <v>2</v>
      </c>
      <c r="F4" s="188"/>
      <c r="G4" s="11">
        <v>2010</v>
      </c>
      <c r="H4" s="12">
        <v>2011</v>
      </c>
      <c r="I4" s="189" t="s">
        <v>2</v>
      </c>
      <c r="J4" s="188"/>
      <c r="K4" s="11">
        <v>2010</v>
      </c>
      <c r="L4" s="12">
        <v>2011</v>
      </c>
      <c r="M4" s="189" t="s">
        <v>2</v>
      </c>
      <c r="N4" s="188"/>
      <c r="O4" s="11">
        <v>2010</v>
      </c>
      <c r="P4" s="12">
        <v>2011</v>
      </c>
      <c r="Q4" s="189" t="s">
        <v>2</v>
      </c>
      <c r="R4" s="188"/>
      <c r="S4" s="11">
        <v>2010</v>
      </c>
      <c r="T4" s="12">
        <v>2011</v>
      </c>
      <c r="U4" s="189" t="s">
        <v>2</v>
      </c>
      <c r="V4" s="188"/>
      <c r="X4" s="32"/>
    </row>
    <row r="5" spans="1:30" s="20" customFormat="1" ht="13.5" thickBot="1">
      <c r="A5" s="67"/>
      <c r="B5" s="67"/>
      <c r="C5" s="118"/>
      <c r="D5" s="76"/>
      <c r="E5" s="60"/>
      <c r="F5" s="98" t="s">
        <v>22</v>
      </c>
      <c r="G5" s="119"/>
      <c r="H5" s="120"/>
      <c r="I5" s="60"/>
      <c r="J5" s="97" t="s">
        <v>22</v>
      </c>
      <c r="K5" s="121"/>
      <c r="L5" s="122"/>
      <c r="M5" s="123"/>
      <c r="N5" s="124" t="s">
        <v>22</v>
      </c>
      <c r="O5" s="121"/>
      <c r="P5" s="122"/>
      <c r="Q5" s="119"/>
      <c r="R5" s="125" t="s">
        <v>22</v>
      </c>
      <c r="S5" s="121"/>
      <c r="T5" s="126"/>
      <c r="U5" s="120"/>
      <c r="V5" s="127"/>
      <c r="X5" s="19"/>
      <c r="Y5" s="11" t="s">
        <v>1</v>
      </c>
      <c r="Z5" s="11" t="s">
        <v>10</v>
      </c>
      <c r="AA5" s="11" t="s">
        <v>11</v>
      </c>
      <c r="AB5" s="27" t="s">
        <v>12</v>
      </c>
      <c r="AC5" s="28"/>
      <c r="AD5" s="28"/>
    </row>
    <row r="6" spans="1:28" s="20" customFormat="1" ht="12.75">
      <c r="A6" s="13">
        <v>1</v>
      </c>
      <c r="B6" s="14" t="s">
        <v>13</v>
      </c>
      <c r="C6" s="107">
        <v>304</v>
      </c>
      <c r="D6" s="108">
        <v>354</v>
      </c>
      <c r="E6" s="59">
        <f>D6-C6</f>
        <v>50</v>
      </c>
      <c r="F6" s="130">
        <f>E6/C6</f>
        <v>0.16447368421052633</v>
      </c>
      <c r="G6" s="109">
        <v>66</v>
      </c>
      <c r="H6" s="110">
        <v>100</v>
      </c>
      <c r="I6" s="111">
        <f aca="true" t="shared" si="0" ref="I6:I17">H6-G6</f>
        <v>34</v>
      </c>
      <c r="J6" s="129">
        <f>I6/G6</f>
        <v>0.5151515151515151</v>
      </c>
      <c r="K6" s="112">
        <v>92</v>
      </c>
      <c r="L6" s="110">
        <v>128</v>
      </c>
      <c r="M6" s="113">
        <f aca="true" t="shared" si="1" ref="M6:M17">L6-K6</f>
        <v>36</v>
      </c>
      <c r="N6" s="131">
        <f>M6/K6</f>
        <v>0.391304347826087</v>
      </c>
      <c r="O6" s="114">
        <v>35</v>
      </c>
      <c r="P6" s="110">
        <v>58</v>
      </c>
      <c r="Q6" s="111">
        <f aca="true" t="shared" si="2" ref="Q6:Q17">P6-O6</f>
        <v>23</v>
      </c>
      <c r="R6" s="115">
        <f>Q6/O6</f>
        <v>0.6571428571428571</v>
      </c>
      <c r="S6" s="112">
        <f aca="true" t="shared" si="3" ref="S6:T16">C6+G6+K6+O6</f>
        <v>497</v>
      </c>
      <c r="T6" s="112">
        <f t="shared" si="3"/>
        <v>640</v>
      </c>
      <c r="U6" s="116">
        <f aca="true" t="shared" si="4" ref="U6:U17">T6-S6</f>
        <v>143</v>
      </c>
      <c r="V6" s="117">
        <f>U6/S6</f>
        <v>0.28772635814889336</v>
      </c>
      <c r="X6" s="13">
        <v>1</v>
      </c>
      <c r="Y6" s="5">
        <f>E6</f>
        <v>50</v>
      </c>
      <c r="Z6" s="5">
        <f>I6</f>
        <v>34</v>
      </c>
      <c r="AA6" s="5">
        <f>M6</f>
        <v>36</v>
      </c>
      <c r="AB6" s="24">
        <f>Q6</f>
        <v>23</v>
      </c>
    </row>
    <row r="7" spans="1:28" s="20" customFormat="1" ht="12.75">
      <c r="A7" s="13">
        <v>2</v>
      </c>
      <c r="B7" s="15" t="s">
        <v>14</v>
      </c>
      <c r="C7" s="102">
        <v>561</v>
      </c>
      <c r="D7" s="103">
        <v>680</v>
      </c>
      <c r="E7" s="37">
        <f aca="true" t="shared" si="5" ref="E7:E16">D7-C7</f>
        <v>119</v>
      </c>
      <c r="F7" s="39">
        <f aca="true" t="shared" si="6" ref="F7:F17">E7/C7</f>
        <v>0.21212121212121213</v>
      </c>
      <c r="G7" s="79">
        <v>194</v>
      </c>
      <c r="H7" s="96">
        <v>280</v>
      </c>
      <c r="I7" s="40">
        <f t="shared" si="0"/>
        <v>86</v>
      </c>
      <c r="J7" s="8">
        <f aca="true" t="shared" si="7" ref="J7:J17">I7/G7</f>
        <v>0.44329896907216493</v>
      </c>
      <c r="K7" s="77">
        <v>376</v>
      </c>
      <c r="L7" s="96">
        <v>430</v>
      </c>
      <c r="M7" s="56">
        <f t="shared" si="1"/>
        <v>54</v>
      </c>
      <c r="N7" s="57">
        <f aca="true" t="shared" si="8" ref="N7:N17">M7/K7</f>
        <v>0.14361702127659576</v>
      </c>
      <c r="O7" s="78">
        <v>125</v>
      </c>
      <c r="P7" s="96">
        <v>156</v>
      </c>
      <c r="Q7" s="40">
        <f t="shared" si="2"/>
        <v>31</v>
      </c>
      <c r="R7" s="104">
        <f aca="true" t="shared" si="9" ref="R7:R17">Q7/O7</f>
        <v>0.248</v>
      </c>
      <c r="S7" s="77">
        <f t="shared" si="3"/>
        <v>1256</v>
      </c>
      <c r="T7" s="77">
        <f t="shared" si="3"/>
        <v>1546</v>
      </c>
      <c r="U7" s="47">
        <f t="shared" si="4"/>
        <v>290</v>
      </c>
      <c r="V7" s="106">
        <f aca="true" t="shared" si="10" ref="V7:V17">U7/S7</f>
        <v>0.23089171974522293</v>
      </c>
      <c r="X7" s="13">
        <v>2</v>
      </c>
      <c r="Y7" s="5">
        <f aca="true" t="shared" si="11" ref="Y7:Y16">E7</f>
        <v>119</v>
      </c>
      <c r="Z7" s="5">
        <f aca="true" t="shared" si="12" ref="Z7:Z16">I7</f>
        <v>86</v>
      </c>
      <c r="AA7" s="5">
        <f aca="true" t="shared" si="13" ref="AA7:AA16">M7</f>
        <v>54</v>
      </c>
      <c r="AB7" s="24">
        <f aca="true" t="shared" si="14" ref="AB7:AB16">Q7</f>
        <v>31</v>
      </c>
    </row>
    <row r="8" spans="1:28" s="20" customFormat="1" ht="12.75">
      <c r="A8" s="13">
        <v>3</v>
      </c>
      <c r="B8" s="16" t="s">
        <v>15</v>
      </c>
      <c r="C8" s="102">
        <v>668</v>
      </c>
      <c r="D8" s="103">
        <v>884</v>
      </c>
      <c r="E8" s="37">
        <f t="shared" si="5"/>
        <v>216</v>
      </c>
      <c r="F8" s="39">
        <f t="shared" si="6"/>
        <v>0.32335329341317365</v>
      </c>
      <c r="G8" s="79">
        <v>350</v>
      </c>
      <c r="H8" s="96">
        <v>518</v>
      </c>
      <c r="I8" s="40">
        <f t="shared" si="0"/>
        <v>168</v>
      </c>
      <c r="J8" s="8">
        <f t="shared" si="7"/>
        <v>0.48</v>
      </c>
      <c r="K8" s="77">
        <v>402</v>
      </c>
      <c r="L8" s="96">
        <v>562</v>
      </c>
      <c r="M8" s="56">
        <f t="shared" si="1"/>
        <v>160</v>
      </c>
      <c r="N8" s="57">
        <f t="shared" si="8"/>
        <v>0.39800995024875624</v>
      </c>
      <c r="O8" s="78">
        <v>118</v>
      </c>
      <c r="P8" s="96">
        <v>131</v>
      </c>
      <c r="Q8" s="40">
        <f t="shared" si="2"/>
        <v>13</v>
      </c>
      <c r="R8" s="104">
        <f t="shared" si="9"/>
        <v>0.11016949152542373</v>
      </c>
      <c r="S8" s="77">
        <f t="shared" si="3"/>
        <v>1538</v>
      </c>
      <c r="T8" s="77">
        <f t="shared" si="3"/>
        <v>2095</v>
      </c>
      <c r="U8" s="47">
        <f t="shared" si="4"/>
        <v>557</v>
      </c>
      <c r="V8" s="106">
        <f t="shared" si="10"/>
        <v>0.3621586475942783</v>
      </c>
      <c r="X8" s="13">
        <v>3</v>
      </c>
      <c r="Y8" s="5">
        <f t="shared" si="11"/>
        <v>216</v>
      </c>
      <c r="Z8" s="5">
        <f t="shared" si="12"/>
        <v>168</v>
      </c>
      <c r="AA8" s="5">
        <f t="shared" si="13"/>
        <v>160</v>
      </c>
      <c r="AB8" s="24">
        <f t="shared" si="14"/>
        <v>13</v>
      </c>
    </row>
    <row r="9" spans="1:28" s="20" customFormat="1" ht="12.75">
      <c r="A9" s="13">
        <v>4</v>
      </c>
      <c r="B9" s="17" t="s">
        <v>24</v>
      </c>
      <c r="C9" s="102">
        <v>1071</v>
      </c>
      <c r="D9" s="103">
        <v>1543</v>
      </c>
      <c r="E9" s="37">
        <f t="shared" si="5"/>
        <v>472</v>
      </c>
      <c r="F9" s="39">
        <f t="shared" si="6"/>
        <v>0.4407096171802054</v>
      </c>
      <c r="G9" s="79">
        <v>977</v>
      </c>
      <c r="H9" s="96">
        <v>1310</v>
      </c>
      <c r="I9" s="40">
        <f t="shared" si="0"/>
        <v>333</v>
      </c>
      <c r="J9" s="8">
        <f t="shared" si="7"/>
        <v>0.34083930399181167</v>
      </c>
      <c r="K9" s="77">
        <v>901</v>
      </c>
      <c r="L9" s="96">
        <v>1190</v>
      </c>
      <c r="M9" s="56">
        <f t="shared" si="1"/>
        <v>289</v>
      </c>
      <c r="N9" s="57">
        <f t="shared" si="8"/>
        <v>0.32075471698113206</v>
      </c>
      <c r="O9" s="78">
        <v>498</v>
      </c>
      <c r="P9" s="96">
        <v>638</v>
      </c>
      <c r="Q9" s="40">
        <f t="shared" si="2"/>
        <v>140</v>
      </c>
      <c r="R9" s="104">
        <f t="shared" si="9"/>
        <v>0.28112449799196787</v>
      </c>
      <c r="S9" s="77">
        <f t="shared" si="3"/>
        <v>3447</v>
      </c>
      <c r="T9" s="77">
        <f t="shared" si="3"/>
        <v>4681</v>
      </c>
      <c r="U9" s="47">
        <f t="shared" si="4"/>
        <v>1234</v>
      </c>
      <c r="V9" s="106">
        <f t="shared" si="10"/>
        <v>0.3579924572091674</v>
      </c>
      <c r="X9" s="13">
        <v>4</v>
      </c>
      <c r="Y9" s="5">
        <f t="shared" si="11"/>
        <v>472</v>
      </c>
      <c r="Z9" s="5">
        <f t="shared" si="12"/>
        <v>333</v>
      </c>
      <c r="AA9" s="5">
        <f t="shared" si="13"/>
        <v>289</v>
      </c>
      <c r="AB9" s="24">
        <f t="shared" si="14"/>
        <v>140</v>
      </c>
    </row>
    <row r="10" spans="1:28" s="20" customFormat="1" ht="12.75">
      <c r="A10" s="13">
        <v>5</v>
      </c>
      <c r="B10" s="14" t="s">
        <v>16</v>
      </c>
      <c r="C10" s="102">
        <v>1072</v>
      </c>
      <c r="D10" s="103">
        <v>1421</v>
      </c>
      <c r="E10" s="37">
        <f t="shared" si="5"/>
        <v>349</v>
      </c>
      <c r="F10" s="39">
        <f t="shared" si="6"/>
        <v>0.3255597014925373</v>
      </c>
      <c r="G10" s="79">
        <v>1874</v>
      </c>
      <c r="H10" s="96">
        <v>2407</v>
      </c>
      <c r="I10" s="40">
        <f t="shared" si="0"/>
        <v>533</v>
      </c>
      <c r="J10" s="8">
        <f t="shared" si="7"/>
        <v>0.28441835645677693</v>
      </c>
      <c r="K10" s="77">
        <v>1181</v>
      </c>
      <c r="L10" s="96">
        <v>1391</v>
      </c>
      <c r="M10" s="56">
        <f t="shared" si="1"/>
        <v>210</v>
      </c>
      <c r="N10" s="57">
        <f t="shared" si="8"/>
        <v>0.17781541066892464</v>
      </c>
      <c r="O10" s="78">
        <v>867</v>
      </c>
      <c r="P10" s="96">
        <v>1095</v>
      </c>
      <c r="Q10" s="40">
        <f t="shared" si="2"/>
        <v>228</v>
      </c>
      <c r="R10" s="104">
        <f t="shared" si="9"/>
        <v>0.2629757785467128</v>
      </c>
      <c r="S10" s="77">
        <f t="shared" si="3"/>
        <v>4994</v>
      </c>
      <c r="T10" s="77">
        <f t="shared" si="3"/>
        <v>6314</v>
      </c>
      <c r="U10" s="47">
        <f t="shared" si="4"/>
        <v>1320</v>
      </c>
      <c r="V10" s="106">
        <f t="shared" si="10"/>
        <v>0.2643171806167401</v>
      </c>
      <c r="X10" s="13">
        <v>5</v>
      </c>
      <c r="Y10" s="5">
        <f t="shared" si="11"/>
        <v>349</v>
      </c>
      <c r="Z10" s="5">
        <f t="shared" si="12"/>
        <v>533</v>
      </c>
      <c r="AA10" s="5">
        <f t="shared" si="13"/>
        <v>210</v>
      </c>
      <c r="AB10" s="24">
        <f t="shared" si="14"/>
        <v>228</v>
      </c>
    </row>
    <row r="11" spans="1:28" s="20" customFormat="1" ht="12.75">
      <c r="A11" s="13">
        <v>6</v>
      </c>
      <c r="B11" s="17" t="s">
        <v>17</v>
      </c>
      <c r="C11" s="102">
        <v>13</v>
      </c>
      <c r="D11" s="103">
        <v>12</v>
      </c>
      <c r="E11" s="37">
        <f t="shared" si="5"/>
        <v>-1</v>
      </c>
      <c r="F11" s="39">
        <f t="shared" si="6"/>
        <v>-0.07692307692307693</v>
      </c>
      <c r="G11" s="79">
        <v>34</v>
      </c>
      <c r="H11" s="96">
        <v>42</v>
      </c>
      <c r="I11" s="40">
        <f t="shared" si="0"/>
        <v>8</v>
      </c>
      <c r="J11" s="8">
        <f t="shared" si="7"/>
        <v>0.23529411764705882</v>
      </c>
      <c r="K11" s="77">
        <v>11</v>
      </c>
      <c r="L11" s="96">
        <v>11</v>
      </c>
      <c r="M11" s="56">
        <f t="shared" si="1"/>
        <v>0</v>
      </c>
      <c r="N11" s="57">
        <f t="shared" si="8"/>
        <v>0</v>
      </c>
      <c r="O11" s="78">
        <v>18</v>
      </c>
      <c r="P11" s="96">
        <v>23</v>
      </c>
      <c r="Q11" s="40">
        <f t="shared" si="2"/>
        <v>5</v>
      </c>
      <c r="R11" s="104">
        <f t="shared" si="9"/>
        <v>0.2777777777777778</v>
      </c>
      <c r="S11" s="77">
        <f t="shared" si="3"/>
        <v>76</v>
      </c>
      <c r="T11" s="77">
        <f t="shared" si="3"/>
        <v>88</v>
      </c>
      <c r="U11" s="47">
        <f t="shared" si="4"/>
        <v>12</v>
      </c>
      <c r="V11" s="106">
        <v>0</v>
      </c>
      <c r="X11" s="13">
        <v>6</v>
      </c>
      <c r="Y11" s="5">
        <f t="shared" si="11"/>
        <v>-1</v>
      </c>
      <c r="Z11" s="5">
        <f t="shared" si="12"/>
        <v>8</v>
      </c>
      <c r="AA11" s="5">
        <f t="shared" si="13"/>
        <v>0</v>
      </c>
      <c r="AB11" s="24">
        <f t="shared" si="14"/>
        <v>5</v>
      </c>
    </row>
    <row r="12" spans="1:28" s="20" customFormat="1" ht="12.75">
      <c r="A12" s="13">
        <v>7</v>
      </c>
      <c r="B12" s="14" t="s">
        <v>18</v>
      </c>
      <c r="C12" s="102">
        <v>965</v>
      </c>
      <c r="D12" s="103">
        <v>1426</v>
      </c>
      <c r="E12" s="37">
        <f t="shared" si="5"/>
        <v>461</v>
      </c>
      <c r="F12" s="39">
        <f t="shared" si="6"/>
        <v>0.47772020725388603</v>
      </c>
      <c r="G12" s="79">
        <v>904</v>
      </c>
      <c r="H12" s="96">
        <v>1168</v>
      </c>
      <c r="I12" s="40">
        <f t="shared" si="0"/>
        <v>264</v>
      </c>
      <c r="J12" s="8">
        <f t="shared" si="7"/>
        <v>0.2920353982300885</v>
      </c>
      <c r="K12" s="77">
        <v>895</v>
      </c>
      <c r="L12" s="96">
        <v>1167</v>
      </c>
      <c r="M12" s="56">
        <f t="shared" si="1"/>
        <v>272</v>
      </c>
      <c r="N12" s="57">
        <f t="shared" si="8"/>
        <v>0.3039106145251397</v>
      </c>
      <c r="O12" s="78">
        <v>558</v>
      </c>
      <c r="P12" s="96">
        <v>650</v>
      </c>
      <c r="Q12" s="40">
        <f t="shared" si="2"/>
        <v>92</v>
      </c>
      <c r="R12" s="104">
        <f t="shared" si="9"/>
        <v>0.16487455197132617</v>
      </c>
      <c r="S12" s="77">
        <f t="shared" si="3"/>
        <v>3322</v>
      </c>
      <c r="T12" s="77">
        <f t="shared" si="3"/>
        <v>4411</v>
      </c>
      <c r="U12" s="47">
        <f t="shared" si="4"/>
        <v>1089</v>
      </c>
      <c r="V12" s="106">
        <f t="shared" si="10"/>
        <v>0.32781456953642385</v>
      </c>
      <c r="X12" s="13">
        <v>7</v>
      </c>
      <c r="Y12" s="5">
        <f t="shared" si="11"/>
        <v>461</v>
      </c>
      <c r="Z12" s="5">
        <f t="shared" si="12"/>
        <v>264</v>
      </c>
      <c r="AA12" s="5">
        <f t="shared" si="13"/>
        <v>272</v>
      </c>
      <c r="AB12" s="24">
        <f t="shared" si="14"/>
        <v>92</v>
      </c>
    </row>
    <row r="13" spans="1:28" s="20" customFormat="1" ht="12.75">
      <c r="A13" s="13">
        <v>8</v>
      </c>
      <c r="B13" s="17" t="s">
        <v>23</v>
      </c>
      <c r="C13" s="102">
        <v>239</v>
      </c>
      <c r="D13" s="103">
        <v>341</v>
      </c>
      <c r="E13" s="37">
        <f t="shared" si="5"/>
        <v>102</v>
      </c>
      <c r="F13" s="39">
        <f t="shared" si="6"/>
        <v>0.42677824267782427</v>
      </c>
      <c r="G13" s="79">
        <v>262</v>
      </c>
      <c r="H13" s="96">
        <v>361</v>
      </c>
      <c r="I13" s="40">
        <f t="shared" si="0"/>
        <v>99</v>
      </c>
      <c r="J13" s="8">
        <f t="shared" si="7"/>
        <v>0.37786259541984735</v>
      </c>
      <c r="K13" s="77">
        <v>214</v>
      </c>
      <c r="L13" s="96">
        <v>389</v>
      </c>
      <c r="M13" s="56">
        <f t="shared" si="1"/>
        <v>175</v>
      </c>
      <c r="N13" s="57">
        <f t="shared" si="8"/>
        <v>0.8177570093457944</v>
      </c>
      <c r="O13" s="78">
        <v>146</v>
      </c>
      <c r="P13" s="96">
        <v>197</v>
      </c>
      <c r="Q13" s="40">
        <f t="shared" si="2"/>
        <v>51</v>
      </c>
      <c r="R13" s="104">
        <f t="shared" si="9"/>
        <v>0.3493150684931507</v>
      </c>
      <c r="S13" s="77">
        <f t="shared" si="3"/>
        <v>861</v>
      </c>
      <c r="T13" s="77">
        <f t="shared" si="3"/>
        <v>1288</v>
      </c>
      <c r="U13" s="47">
        <f t="shared" si="4"/>
        <v>427</v>
      </c>
      <c r="V13" s="106">
        <f t="shared" si="10"/>
        <v>0.4959349593495935</v>
      </c>
      <c r="X13" s="13">
        <v>8</v>
      </c>
      <c r="Y13" s="5">
        <f t="shared" si="11"/>
        <v>102</v>
      </c>
      <c r="Z13" s="5">
        <f t="shared" si="12"/>
        <v>99</v>
      </c>
      <c r="AA13" s="5">
        <f t="shared" si="13"/>
        <v>175</v>
      </c>
      <c r="AB13" s="24">
        <f t="shared" si="14"/>
        <v>51</v>
      </c>
    </row>
    <row r="14" spans="1:28" s="34" customFormat="1" ht="12.75">
      <c r="A14" s="13">
        <v>9</v>
      </c>
      <c r="B14" s="14" t="s">
        <v>19</v>
      </c>
      <c r="C14" s="102">
        <v>1659</v>
      </c>
      <c r="D14" s="103">
        <v>2005</v>
      </c>
      <c r="E14" s="37">
        <f t="shared" si="5"/>
        <v>346</v>
      </c>
      <c r="F14" s="39">
        <f t="shared" si="6"/>
        <v>0.20855937311633513</v>
      </c>
      <c r="G14" s="79">
        <v>2086</v>
      </c>
      <c r="H14" s="96">
        <v>2572</v>
      </c>
      <c r="I14" s="40">
        <f t="shared" si="0"/>
        <v>486</v>
      </c>
      <c r="J14" s="8">
        <f t="shared" si="7"/>
        <v>0.23298178331735378</v>
      </c>
      <c r="K14" s="77">
        <v>1394</v>
      </c>
      <c r="L14" s="96">
        <v>1672</v>
      </c>
      <c r="M14" s="56">
        <f t="shared" si="1"/>
        <v>278</v>
      </c>
      <c r="N14" s="57">
        <f t="shared" si="8"/>
        <v>0.1994261119081779</v>
      </c>
      <c r="O14" s="78">
        <v>936</v>
      </c>
      <c r="P14" s="96">
        <v>1097</v>
      </c>
      <c r="Q14" s="40">
        <f t="shared" si="2"/>
        <v>161</v>
      </c>
      <c r="R14" s="104">
        <f t="shared" si="9"/>
        <v>0.172008547008547</v>
      </c>
      <c r="S14" s="77">
        <f t="shared" si="3"/>
        <v>6075</v>
      </c>
      <c r="T14" s="77">
        <f t="shared" si="3"/>
        <v>7346</v>
      </c>
      <c r="U14" s="47">
        <f t="shared" si="4"/>
        <v>1271</v>
      </c>
      <c r="V14" s="106">
        <f t="shared" si="10"/>
        <v>0.20921810699588478</v>
      </c>
      <c r="X14" s="13">
        <v>9</v>
      </c>
      <c r="Y14" s="35">
        <f t="shared" si="11"/>
        <v>346</v>
      </c>
      <c r="Z14" s="35">
        <f t="shared" si="12"/>
        <v>486</v>
      </c>
      <c r="AA14" s="35">
        <f t="shared" si="13"/>
        <v>278</v>
      </c>
      <c r="AB14" s="36">
        <f t="shared" si="14"/>
        <v>161</v>
      </c>
    </row>
    <row r="15" spans="1:28" s="20" customFormat="1" ht="12.75">
      <c r="A15" s="13">
        <v>0</v>
      </c>
      <c r="B15" s="15" t="s">
        <v>20</v>
      </c>
      <c r="C15" s="102">
        <v>8</v>
      </c>
      <c r="D15" s="103">
        <v>8</v>
      </c>
      <c r="E15" s="37">
        <f t="shared" si="5"/>
        <v>0</v>
      </c>
      <c r="F15" s="39">
        <f t="shared" si="6"/>
        <v>0</v>
      </c>
      <c r="G15" s="79">
        <v>2</v>
      </c>
      <c r="H15" s="96">
        <v>2</v>
      </c>
      <c r="I15" s="40">
        <f t="shared" si="0"/>
        <v>0</v>
      </c>
      <c r="J15" s="43">
        <v>0</v>
      </c>
      <c r="K15" s="77">
        <v>0</v>
      </c>
      <c r="L15" s="96">
        <v>1</v>
      </c>
      <c r="M15" s="56">
        <f t="shared" si="1"/>
        <v>1</v>
      </c>
      <c r="N15" s="58">
        <v>0</v>
      </c>
      <c r="O15" s="78">
        <v>1</v>
      </c>
      <c r="P15" s="96">
        <v>3</v>
      </c>
      <c r="Q15" s="40">
        <f t="shared" si="2"/>
        <v>2</v>
      </c>
      <c r="R15" s="105">
        <v>0</v>
      </c>
      <c r="S15" s="77">
        <f t="shared" si="3"/>
        <v>11</v>
      </c>
      <c r="T15" s="77">
        <f t="shared" si="3"/>
        <v>14</v>
      </c>
      <c r="U15" s="47">
        <f t="shared" si="4"/>
        <v>3</v>
      </c>
      <c r="V15" s="106">
        <f t="shared" si="10"/>
        <v>0.2727272727272727</v>
      </c>
      <c r="X15" s="13">
        <v>10</v>
      </c>
      <c r="Y15" s="5">
        <f t="shared" si="11"/>
        <v>0</v>
      </c>
      <c r="Z15" s="5">
        <f t="shared" si="12"/>
        <v>0</v>
      </c>
      <c r="AA15" s="5">
        <f t="shared" si="13"/>
        <v>1</v>
      </c>
      <c r="AB15" s="24">
        <f t="shared" si="14"/>
        <v>2</v>
      </c>
    </row>
    <row r="16" spans="1:28" s="20" customFormat="1" ht="13.5" thickBot="1">
      <c r="A16" s="13" t="s">
        <v>54</v>
      </c>
      <c r="B16" s="16" t="s">
        <v>21</v>
      </c>
      <c r="C16" s="145">
        <v>793</v>
      </c>
      <c r="D16" s="146">
        <v>857</v>
      </c>
      <c r="E16" s="147">
        <f t="shared" si="5"/>
        <v>64</v>
      </c>
      <c r="F16" s="148">
        <f t="shared" si="6"/>
        <v>0.0807061790668348</v>
      </c>
      <c r="G16" s="149">
        <v>944</v>
      </c>
      <c r="H16" s="150">
        <v>1217</v>
      </c>
      <c r="I16" s="151">
        <f t="shared" si="0"/>
        <v>273</v>
      </c>
      <c r="J16" s="152">
        <f t="shared" si="7"/>
        <v>0.2891949152542373</v>
      </c>
      <c r="K16" s="153">
        <v>804</v>
      </c>
      <c r="L16" s="150">
        <v>832</v>
      </c>
      <c r="M16" s="154">
        <f t="shared" si="1"/>
        <v>28</v>
      </c>
      <c r="N16" s="83">
        <f t="shared" si="8"/>
        <v>0.03482587064676617</v>
      </c>
      <c r="O16" s="155">
        <v>400</v>
      </c>
      <c r="P16" s="150">
        <v>497</v>
      </c>
      <c r="Q16" s="151">
        <f t="shared" si="2"/>
        <v>97</v>
      </c>
      <c r="R16" s="156">
        <f t="shared" si="9"/>
        <v>0.2425</v>
      </c>
      <c r="S16" s="153">
        <f t="shared" si="3"/>
        <v>2941</v>
      </c>
      <c r="T16" s="153">
        <f t="shared" si="3"/>
        <v>3403</v>
      </c>
      <c r="U16" s="51">
        <f t="shared" si="4"/>
        <v>462</v>
      </c>
      <c r="V16" s="157">
        <f t="shared" si="10"/>
        <v>0.15708942536552192</v>
      </c>
      <c r="X16" s="18">
        <v>11</v>
      </c>
      <c r="Y16" s="29">
        <f t="shared" si="11"/>
        <v>64</v>
      </c>
      <c r="Z16" s="29">
        <f t="shared" si="12"/>
        <v>273</v>
      </c>
      <c r="AA16" s="29">
        <f t="shared" si="13"/>
        <v>28</v>
      </c>
      <c r="AB16" s="30">
        <f t="shared" si="14"/>
        <v>97</v>
      </c>
    </row>
    <row r="17" spans="1:24" s="25" customFormat="1" ht="13.5" thickBot="1">
      <c r="A17" s="42"/>
      <c r="B17" s="19" t="s">
        <v>0</v>
      </c>
      <c r="C17" s="158">
        <f>SUM(C6:C16)</f>
        <v>7353</v>
      </c>
      <c r="D17" s="159">
        <f>SUM(D6:D16)</f>
        <v>9531</v>
      </c>
      <c r="E17" s="159">
        <f>D17-C17</f>
        <v>2178</v>
      </c>
      <c r="F17" s="160">
        <f t="shared" si="6"/>
        <v>0.2962056303549572</v>
      </c>
      <c r="G17" s="161">
        <f>SUM(G6:G16)</f>
        <v>7693</v>
      </c>
      <c r="H17" s="54">
        <f>SUM(H6:H16)</f>
        <v>9977</v>
      </c>
      <c r="I17" s="162">
        <f t="shared" si="0"/>
        <v>2284</v>
      </c>
      <c r="J17" s="163">
        <f t="shared" si="7"/>
        <v>0.2968932796048356</v>
      </c>
      <c r="K17" s="161">
        <f>SUM(K6:K16)</f>
        <v>6270</v>
      </c>
      <c r="L17" s="54">
        <f>SUM(L6:L16)</f>
        <v>7773</v>
      </c>
      <c r="M17" s="164">
        <f t="shared" si="1"/>
        <v>1503</v>
      </c>
      <c r="N17" s="55">
        <f t="shared" si="8"/>
        <v>0.23971291866028707</v>
      </c>
      <c r="O17" s="161">
        <f>SUM(O6:O16)</f>
        <v>3702</v>
      </c>
      <c r="P17" s="159">
        <f>SUM(P6:P16)</f>
        <v>4545</v>
      </c>
      <c r="Q17" s="162">
        <f t="shared" si="2"/>
        <v>843</v>
      </c>
      <c r="R17" s="165">
        <f t="shared" si="9"/>
        <v>0.22771474878444084</v>
      </c>
      <c r="S17" s="159">
        <f>SUM(S6:S16)</f>
        <v>25018</v>
      </c>
      <c r="T17" s="159">
        <f>D17+H17+L17+P17</f>
        <v>31826</v>
      </c>
      <c r="U17" s="54">
        <f t="shared" si="4"/>
        <v>6808</v>
      </c>
      <c r="V17" s="55">
        <f t="shared" si="10"/>
        <v>0.27212407066911826</v>
      </c>
      <c r="X17" s="26"/>
    </row>
    <row r="18" spans="2:25" s="20" customFormat="1" ht="12.75">
      <c r="B18" s="21"/>
      <c r="C18" s="22"/>
      <c r="D18" s="22"/>
      <c r="E18" s="23"/>
      <c r="F18" s="23"/>
      <c r="G18" s="22"/>
      <c r="H18" s="22"/>
      <c r="I18" s="23"/>
      <c r="J18" s="23"/>
      <c r="K18" s="22"/>
      <c r="L18" s="22"/>
      <c r="M18" s="23"/>
      <c r="N18" s="23"/>
      <c r="O18" s="22"/>
      <c r="P18" s="22"/>
      <c r="Q18" s="22"/>
      <c r="R18" s="22"/>
      <c r="S18" s="22"/>
      <c r="T18" s="22"/>
      <c r="U18" s="22"/>
      <c r="V18" s="22"/>
      <c r="W18" s="22"/>
      <c r="X18" s="33"/>
      <c r="Y18" s="22"/>
    </row>
    <row r="20" spans="5:18" ht="15.75" thickBot="1">
      <c r="E20" s="41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14:15" ht="14.25">
      <c r="N21" s="128"/>
      <c r="O21" s="100"/>
    </row>
    <row r="22" spans="2:15" ht="14.25">
      <c r="B22" s="49"/>
      <c r="N22" s="128"/>
      <c r="O22" s="101"/>
    </row>
    <row r="23" spans="2:15" ht="14.25">
      <c r="B23" s="48"/>
      <c r="N23" s="128"/>
      <c r="O23" s="101"/>
    </row>
    <row r="24" spans="14:15" ht="14.25">
      <c r="N24" s="128"/>
      <c r="O24" s="101"/>
    </row>
    <row r="25" spans="4:15" ht="14.25">
      <c r="D25" s="48"/>
      <c r="N25" s="128"/>
      <c r="O25" s="101"/>
    </row>
    <row r="26" spans="14:15" ht="14.25">
      <c r="N26" s="128"/>
      <c r="O26" s="101"/>
    </row>
    <row r="27" spans="14:15" ht="14.25">
      <c r="N27" s="128"/>
      <c r="O27" s="101"/>
    </row>
    <row r="28" spans="14:15" ht="14.25">
      <c r="N28" s="128"/>
      <c r="O28" s="101"/>
    </row>
    <row r="29" spans="14:15" ht="14.25">
      <c r="N29" s="128"/>
      <c r="O29" s="101"/>
    </row>
    <row r="30" spans="14:15" ht="14.25">
      <c r="N30" s="128"/>
      <c r="O30" s="101"/>
    </row>
    <row r="31" spans="14:15" ht="14.25">
      <c r="N31" s="128"/>
      <c r="O31" s="101"/>
    </row>
  </sheetData>
  <sheetProtection/>
  <mergeCells count="11">
    <mergeCell ref="U4:V4"/>
    <mergeCell ref="E4:F4"/>
    <mergeCell ref="I4:J4"/>
    <mergeCell ref="M4:N4"/>
    <mergeCell ref="Q4:R4"/>
    <mergeCell ref="A1:R1"/>
    <mergeCell ref="S3:V3"/>
    <mergeCell ref="K3:N3"/>
    <mergeCell ref="O3:R3"/>
    <mergeCell ref="C3:F3"/>
    <mergeCell ref="G3:J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2011-12-06T09:11:07Z</cp:lastPrinted>
  <dcterms:created xsi:type="dcterms:W3CDTF">2003-11-04T06:27:00Z</dcterms:created>
  <dcterms:modified xsi:type="dcterms:W3CDTF">2011-12-07T07:17:57Z</dcterms:modified>
  <cp:category/>
  <cp:version/>
  <cp:contentType/>
  <cp:contentStatus/>
</cp:coreProperties>
</file>